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D\Учебная работа\ВШК\График оценочных процедур\2025-2026\"/>
    </mc:Choice>
  </mc:AlternateContent>
  <bookViews>
    <workbookView xWindow="0" yWindow="0" windowWidth="28800" windowHeight="10830" activeTab="1"/>
  </bookViews>
  <sheets>
    <sheet name="Пояснительная записка" sheetId="1" r:id="rId1"/>
    <sheet name="График оценочных процедур" sheetId="2" r:id="rId2"/>
  </sheets>
  <calcPr calcId="162913"/>
  <extLst>
    <ext uri="GoogleSheetsCustomDataVersion2">
      <go:sheetsCustomData xmlns:go="http://customooxmlschemas.google.com/" r:id="rId6" roundtripDataChecksum="UQi4vEd2KZLQ116eYqHYFchgzObV2rmF2cPC2ZBBW34="/>
    </ext>
  </extLst>
</workbook>
</file>

<file path=xl/calcChain.xml><?xml version="1.0" encoding="utf-8"?>
<calcChain xmlns="http://schemas.openxmlformats.org/spreadsheetml/2006/main">
  <c r="AR529" i="2" l="1"/>
  <c r="AQ529" i="2"/>
  <c r="AS529" i="2" s="1"/>
  <c r="AR528" i="2"/>
  <c r="AQ528" i="2"/>
  <c r="AS528" i="2" s="1"/>
  <c r="AR527" i="2"/>
  <c r="AQ527" i="2"/>
  <c r="AS527" i="2" s="1"/>
  <c r="AS526" i="2"/>
  <c r="AR526" i="2"/>
  <c r="AQ526" i="2"/>
  <c r="AR525" i="2"/>
  <c r="AS525" i="2" s="1"/>
  <c r="AQ525" i="2"/>
  <c r="AS524" i="2"/>
  <c r="AR524" i="2"/>
  <c r="AQ524" i="2"/>
  <c r="AR523" i="2"/>
  <c r="AQ523" i="2"/>
  <c r="AS523" i="2" s="1"/>
  <c r="AR522" i="2"/>
  <c r="AQ522" i="2"/>
  <c r="AS522" i="2" s="1"/>
  <c r="AR521" i="2"/>
  <c r="AQ521" i="2"/>
  <c r="AS521" i="2" s="1"/>
  <c r="AR520" i="2"/>
  <c r="AQ520" i="2"/>
  <c r="AS520" i="2" s="1"/>
  <c r="AR519" i="2"/>
  <c r="AQ519" i="2"/>
  <c r="AS519" i="2" s="1"/>
  <c r="AS518" i="2"/>
  <c r="AR518" i="2"/>
  <c r="AQ518" i="2"/>
  <c r="AR517" i="2"/>
  <c r="AS517" i="2" s="1"/>
  <c r="AQ517" i="2"/>
  <c r="AS516" i="2"/>
  <c r="AR516" i="2"/>
  <c r="AQ516" i="2"/>
  <c r="AR515" i="2"/>
  <c r="AQ515" i="2"/>
  <c r="AS515" i="2" s="1"/>
  <c r="AR514" i="2"/>
  <c r="AQ514" i="2"/>
  <c r="AS514" i="2" s="1"/>
  <c r="AR513" i="2"/>
  <c r="AQ513" i="2"/>
  <c r="AS513" i="2" s="1"/>
  <c r="AR512" i="2"/>
  <c r="AQ512" i="2"/>
  <c r="AS512" i="2" s="1"/>
  <c r="AR511" i="2"/>
  <c r="AQ511" i="2"/>
  <c r="AS511" i="2" s="1"/>
  <c r="AS510" i="2"/>
  <c r="AR510" i="2"/>
  <c r="AQ510" i="2"/>
  <c r="AR509" i="2"/>
  <c r="AS509" i="2" s="1"/>
  <c r="AQ509" i="2"/>
  <c r="AS508" i="2"/>
  <c r="AR508" i="2"/>
  <c r="AQ508" i="2"/>
  <c r="AR507" i="2"/>
  <c r="AQ507" i="2"/>
  <c r="AS507" i="2" s="1"/>
  <c r="AR506" i="2"/>
  <c r="AQ506" i="2"/>
  <c r="AS506" i="2" s="1"/>
  <c r="AR505" i="2"/>
  <c r="AQ505" i="2"/>
  <c r="AS505" i="2" s="1"/>
  <c r="AR504" i="2"/>
  <c r="AQ504" i="2"/>
  <c r="AS504" i="2" s="1"/>
  <c r="AR503" i="2"/>
  <c r="AQ503" i="2"/>
  <c r="AS503" i="2" s="1"/>
  <c r="AS502" i="2"/>
  <c r="AR502" i="2"/>
  <c r="AQ502" i="2"/>
  <c r="AR501" i="2"/>
  <c r="AS501" i="2" s="1"/>
  <c r="AQ501" i="2"/>
  <c r="AS500" i="2"/>
  <c r="AR500" i="2"/>
  <c r="AQ500" i="2"/>
  <c r="AR499" i="2"/>
  <c r="AQ499" i="2"/>
  <c r="AS499" i="2" s="1"/>
  <c r="AR498" i="2"/>
  <c r="AQ498" i="2"/>
  <c r="AS498" i="2" s="1"/>
  <c r="AR497" i="2"/>
  <c r="AQ497" i="2"/>
  <c r="AS497" i="2" s="1"/>
  <c r="AR496" i="2"/>
  <c r="AQ496" i="2"/>
  <c r="AS496" i="2" s="1"/>
  <c r="AR495" i="2"/>
  <c r="AQ495" i="2"/>
  <c r="AS495" i="2" s="1"/>
  <c r="AS494" i="2"/>
  <c r="AR494" i="2"/>
  <c r="AQ494" i="2"/>
  <c r="AR493" i="2"/>
  <c r="AS493" i="2" s="1"/>
  <c r="AQ493" i="2"/>
  <c r="AS492" i="2"/>
  <c r="AR492" i="2"/>
  <c r="AQ492" i="2"/>
  <c r="AR491" i="2"/>
  <c r="AQ491" i="2"/>
  <c r="AS491" i="2" s="1"/>
  <c r="AR490" i="2"/>
  <c r="AQ490" i="2"/>
  <c r="AS490" i="2" s="1"/>
  <c r="AR489" i="2"/>
  <c r="AQ489" i="2"/>
  <c r="AS489" i="2" s="1"/>
  <c r="AR488" i="2"/>
  <c r="AQ488" i="2"/>
  <c r="AS488" i="2" s="1"/>
  <c r="AR487" i="2"/>
  <c r="AQ487" i="2"/>
  <c r="AS487" i="2" s="1"/>
  <c r="AS486" i="2"/>
  <c r="AR486" i="2"/>
  <c r="AQ486" i="2"/>
  <c r="AR485" i="2"/>
  <c r="AS485" i="2" s="1"/>
  <c r="AQ485" i="2"/>
  <c r="AS480" i="2"/>
  <c r="AR480" i="2"/>
  <c r="AQ480" i="2"/>
  <c r="AR479" i="2"/>
  <c r="AQ479" i="2"/>
  <c r="AS479" i="2" s="1"/>
  <c r="AR478" i="2"/>
  <c r="AQ478" i="2"/>
  <c r="AS478" i="2" s="1"/>
  <c r="AR477" i="2"/>
  <c r="AQ477" i="2"/>
  <c r="AS477" i="2" s="1"/>
  <c r="AR476" i="2"/>
  <c r="AQ476" i="2"/>
  <c r="AS476" i="2" s="1"/>
  <c r="AR475" i="2"/>
  <c r="AQ475" i="2"/>
  <c r="AS475" i="2" s="1"/>
  <c r="AS474" i="2"/>
  <c r="AR474" i="2"/>
  <c r="AQ474" i="2"/>
  <c r="AR473" i="2"/>
  <c r="AS473" i="2" s="1"/>
  <c r="AQ473" i="2"/>
  <c r="AS472" i="2"/>
  <c r="AR472" i="2"/>
  <c r="AQ472" i="2"/>
  <c r="AR471" i="2"/>
  <c r="AQ471" i="2"/>
  <c r="AS471" i="2" s="1"/>
  <c r="AR470" i="2"/>
  <c r="AQ470" i="2"/>
  <c r="AS470" i="2" s="1"/>
  <c r="AR469" i="2"/>
  <c r="AQ469" i="2"/>
  <c r="AS469" i="2" s="1"/>
  <c r="AR468" i="2"/>
  <c r="AQ468" i="2"/>
  <c r="AS468" i="2" s="1"/>
  <c r="AR467" i="2"/>
  <c r="AQ467" i="2"/>
  <c r="AS467" i="2" s="1"/>
  <c r="AS466" i="2"/>
  <c r="AR466" i="2"/>
  <c r="AQ466" i="2"/>
  <c r="AR465" i="2"/>
  <c r="AS465" i="2" s="1"/>
  <c r="AQ465" i="2"/>
  <c r="AS464" i="2"/>
  <c r="AR464" i="2"/>
  <c r="AQ464" i="2"/>
  <c r="AR463" i="2"/>
  <c r="AQ463" i="2"/>
  <c r="AS463" i="2" s="1"/>
  <c r="AR462" i="2"/>
  <c r="AQ462" i="2"/>
  <c r="AS462" i="2" s="1"/>
  <c r="AR461" i="2"/>
  <c r="AQ461" i="2"/>
  <c r="AS461" i="2" s="1"/>
  <c r="AR460" i="2"/>
  <c r="AQ460" i="2"/>
  <c r="AS460" i="2" s="1"/>
  <c r="AR459" i="2"/>
  <c r="AQ459" i="2"/>
  <c r="AS459" i="2" s="1"/>
  <c r="AS458" i="2"/>
  <c r="AR458" i="2"/>
  <c r="AQ458" i="2"/>
  <c r="AR457" i="2"/>
  <c r="AS457" i="2" s="1"/>
  <c r="AQ457" i="2"/>
  <c r="AS456" i="2"/>
  <c r="AR456" i="2"/>
  <c r="AQ456" i="2"/>
  <c r="AR455" i="2"/>
  <c r="AQ455" i="2"/>
  <c r="AS455" i="2" s="1"/>
  <c r="AR454" i="2"/>
  <c r="AQ454" i="2"/>
  <c r="AS454" i="2" s="1"/>
  <c r="AR453" i="2"/>
  <c r="AQ453" i="2"/>
  <c r="AS453" i="2" s="1"/>
  <c r="AR452" i="2"/>
  <c r="AQ452" i="2"/>
  <c r="AS452" i="2" s="1"/>
  <c r="AR451" i="2"/>
  <c r="AQ451" i="2"/>
  <c r="AS451" i="2" s="1"/>
  <c r="AS450" i="2"/>
  <c r="AR450" i="2"/>
  <c r="AQ450" i="2"/>
  <c r="AR449" i="2"/>
  <c r="AS449" i="2" s="1"/>
  <c r="AQ449" i="2"/>
  <c r="AS448" i="2"/>
  <c r="AR448" i="2"/>
  <c r="AQ448" i="2"/>
  <c r="AR447" i="2"/>
  <c r="AQ447" i="2"/>
  <c r="AS447" i="2" s="1"/>
  <c r="AR446" i="2"/>
  <c r="AQ446" i="2"/>
  <c r="AS446" i="2" s="1"/>
  <c r="AR445" i="2"/>
  <c r="AQ445" i="2"/>
  <c r="AS445" i="2" s="1"/>
  <c r="AR444" i="2"/>
  <c r="AQ444" i="2"/>
  <c r="AS444" i="2" s="1"/>
  <c r="AR443" i="2"/>
  <c r="AQ443" i="2"/>
  <c r="AS443" i="2" s="1"/>
  <c r="AS442" i="2"/>
  <c r="AR442" i="2"/>
  <c r="AQ442" i="2"/>
  <c r="AR441" i="2"/>
  <c r="AS441" i="2" s="1"/>
  <c r="AQ441" i="2"/>
  <c r="AS440" i="2"/>
  <c r="AR440" i="2"/>
  <c r="AQ440" i="2"/>
  <c r="AR439" i="2"/>
  <c r="AQ439" i="2"/>
  <c r="AS439" i="2" s="1"/>
  <c r="AR438" i="2"/>
  <c r="AQ438" i="2"/>
  <c r="AS438" i="2" s="1"/>
  <c r="AR437" i="2"/>
  <c r="AQ437" i="2"/>
  <c r="AS437" i="2" s="1"/>
  <c r="AR436" i="2"/>
  <c r="AQ436" i="2"/>
  <c r="AS436" i="2" s="1"/>
  <c r="AR435" i="2"/>
  <c r="AQ435" i="2"/>
  <c r="AS435" i="2" s="1"/>
  <c r="AS434" i="2"/>
  <c r="AR434" i="2"/>
  <c r="AQ434" i="2"/>
  <c r="AR433" i="2"/>
  <c r="AS433" i="2" s="1"/>
  <c r="AQ433" i="2"/>
  <c r="AS428" i="2"/>
  <c r="AR428" i="2"/>
  <c r="AQ428" i="2"/>
  <c r="AR427" i="2"/>
  <c r="AQ427" i="2"/>
  <c r="AS427" i="2" s="1"/>
  <c r="AR426" i="2"/>
  <c r="AQ426" i="2"/>
  <c r="AS426" i="2" s="1"/>
  <c r="AR425" i="2"/>
  <c r="AQ425" i="2"/>
  <c r="AS425" i="2" s="1"/>
  <c r="AR424" i="2"/>
  <c r="AQ424" i="2"/>
  <c r="AS424" i="2" s="1"/>
  <c r="AR423" i="2"/>
  <c r="AQ423" i="2"/>
  <c r="AS423" i="2" s="1"/>
  <c r="AS422" i="2"/>
  <c r="AR422" i="2"/>
  <c r="AQ422" i="2"/>
  <c r="AR421" i="2"/>
  <c r="AS421" i="2" s="1"/>
  <c r="AQ421" i="2"/>
  <c r="AS420" i="2"/>
  <c r="AR420" i="2"/>
  <c r="AQ420" i="2"/>
  <c r="AR419" i="2"/>
  <c r="AQ419" i="2"/>
  <c r="AS419" i="2" s="1"/>
  <c r="AR418" i="2"/>
  <c r="AQ418" i="2"/>
  <c r="AS418" i="2" s="1"/>
  <c r="AR417" i="2"/>
  <c r="AQ417" i="2"/>
  <c r="AS417" i="2" s="1"/>
  <c r="AR416" i="2"/>
  <c r="AQ416" i="2"/>
  <c r="AS416" i="2" s="1"/>
  <c r="AR415" i="2"/>
  <c r="AQ415" i="2"/>
  <c r="AS415" i="2" s="1"/>
  <c r="AS414" i="2"/>
  <c r="AR414" i="2"/>
  <c r="AQ414" i="2"/>
  <c r="AR413" i="2"/>
  <c r="AS413" i="2" s="1"/>
  <c r="AQ413" i="2"/>
  <c r="AS412" i="2"/>
  <c r="AR412" i="2"/>
  <c r="AQ412" i="2"/>
  <c r="AR411" i="2"/>
  <c r="AQ411" i="2"/>
  <c r="AS411" i="2" s="1"/>
  <c r="AR410" i="2"/>
  <c r="AQ410" i="2"/>
  <c r="AS410" i="2" s="1"/>
  <c r="AR409" i="2"/>
  <c r="AQ409" i="2"/>
  <c r="AS409" i="2" s="1"/>
  <c r="AR408" i="2"/>
  <c r="AQ408" i="2"/>
  <c r="AS408" i="2" s="1"/>
  <c r="AR407" i="2"/>
  <c r="AQ407" i="2"/>
  <c r="AS407" i="2" s="1"/>
  <c r="AS406" i="2"/>
  <c r="AR406" i="2"/>
  <c r="AQ406" i="2"/>
  <c r="AR405" i="2"/>
  <c r="AQ405" i="2"/>
  <c r="AS405" i="2" s="1"/>
  <c r="AS404" i="2"/>
  <c r="AR404" i="2"/>
  <c r="AQ404" i="2"/>
  <c r="AR403" i="2"/>
  <c r="AQ403" i="2"/>
  <c r="AS403" i="2" s="1"/>
  <c r="AR402" i="2"/>
  <c r="AQ402" i="2"/>
  <c r="AS402" i="2" s="1"/>
  <c r="AR401" i="2"/>
  <c r="AQ401" i="2"/>
  <c r="AS401" i="2" s="1"/>
  <c r="AR400" i="2"/>
  <c r="AQ400" i="2"/>
  <c r="AS400" i="2" s="1"/>
  <c r="AR399" i="2"/>
  <c r="AQ399" i="2"/>
  <c r="AS399" i="2" s="1"/>
  <c r="AS398" i="2"/>
  <c r="AR398" i="2"/>
  <c r="AQ398" i="2"/>
  <c r="AR397" i="2"/>
  <c r="AQ397" i="2"/>
  <c r="AS397" i="2" s="1"/>
  <c r="AS396" i="2"/>
  <c r="AR396" i="2"/>
  <c r="AQ396" i="2"/>
  <c r="AR395" i="2"/>
  <c r="AQ395" i="2"/>
  <c r="AS395" i="2" s="1"/>
  <c r="AR394" i="2"/>
  <c r="AQ394" i="2"/>
  <c r="AS394" i="2" s="1"/>
  <c r="AR393" i="2"/>
  <c r="AQ393" i="2"/>
  <c r="AS393" i="2" s="1"/>
  <c r="AR392" i="2"/>
  <c r="AQ392" i="2"/>
  <c r="AS392" i="2" s="1"/>
  <c r="AR391" i="2"/>
  <c r="AQ391" i="2"/>
  <c r="AS391" i="2" s="1"/>
  <c r="AS390" i="2"/>
  <c r="AR390" i="2"/>
  <c r="AQ390" i="2"/>
  <c r="AR389" i="2"/>
  <c r="AQ389" i="2"/>
  <c r="AS389" i="2" s="1"/>
  <c r="AS388" i="2"/>
  <c r="AR388" i="2"/>
  <c r="AQ388" i="2"/>
  <c r="AR387" i="2"/>
  <c r="AQ387" i="2"/>
  <c r="AS387" i="2" s="1"/>
  <c r="AR386" i="2"/>
  <c r="AQ386" i="2"/>
  <c r="AS386" i="2" s="1"/>
  <c r="AR385" i="2"/>
  <c r="AQ385" i="2"/>
  <c r="AS385" i="2" s="1"/>
  <c r="AR384" i="2"/>
  <c r="AQ384" i="2"/>
  <c r="AS384" i="2" s="1"/>
  <c r="AR383" i="2"/>
  <c r="AQ383" i="2"/>
  <c r="AS383" i="2" s="1"/>
  <c r="AS382" i="2"/>
  <c r="AR382" i="2"/>
  <c r="AQ382" i="2"/>
  <c r="AR381" i="2"/>
  <c r="AS381" i="2" s="1"/>
  <c r="AQ381" i="2"/>
  <c r="AS376" i="2"/>
  <c r="AR376" i="2"/>
  <c r="AQ376" i="2"/>
  <c r="AR375" i="2"/>
  <c r="AQ375" i="2"/>
  <c r="AS375" i="2" s="1"/>
  <c r="AR374" i="2"/>
  <c r="AQ374" i="2"/>
  <c r="AS374" i="2" s="1"/>
  <c r="AR373" i="2"/>
  <c r="AQ373" i="2"/>
  <c r="AS373" i="2" s="1"/>
  <c r="AR372" i="2"/>
  <c r="AQ372" i="2"/>
  <c r="AS372" i="2" s="1"/>
  <c r="AR371" i="2"/>
  <c r="AQ371" i="2"/>
  <c r="AS371" i="2" s="1"/>
  <c r="AS370" i="2"/>
  <c r="AR370" i="2"/>
  <c r="AQ370" i="2"/>
  <c r="AR369" i="2"/>
  <c r="AS369" i="2" s="1"/>
  <c r="AQ369" i="2"/>
  <c r="AS368" i="2"/>
  <c r="AR368" i="2"/>
  <c r="AQ368" i="2"/>
  <c r="AR367" i="2"/>
  <c r="AQ367" i="2"/>
  <c r="AS367" i="2" s="1"/>
  <c r="AR366" i="2"/>
  <c r="AQ366" i="2"/>
  <c r="AS366" i="2" s="1"/>
  <c r="AR365" i="2"/>
  <c r="AQ365" i="2"/>
  <c r="AS365" i="2" s="1"/>
  <c r="AR364" i="2"/>
  <c r="AQ364" i="2"/>
  <c r="AS364" i="2" s="1"/>
  <c r="AR363" i="2"/>
  <c r="AQ363" i="2"/>
  <c r="AS363" i="2" s="1"/>
  <c r="AS362" i="2"/>
  <c r="AR362" i="2"/>
  <c r="AQ362" i="2"/>
  <c r="AR361" i="2"/>
  <c r="AS361" i="2" s="1"/>
  <c r="AQ361" i="2"/>
  <c r="AS360" i="2"/>
  <c r="AR360" i="2"/>
  <c r="AQ360" i="2"/>
  <c r="AR359" i="2"/>
  <c r="AQ359" i="2"/>
  <c r="AS359" i="2" s="1"/>
  <c r="AR358" i="2"/>
  <c r="AQ358" i="2"/>
  <c r="AS358" i="2" s="1"/>
  <c r="AR357" i="2"/>
  <c r="AQ357" i="2"/>
  <c r="AS357" i="2" s="1"/>
  <c r="AR356" i="2"/>
  <c r="AQ356" i="2"/>
  <c r="AS356" i="2" s="1"/>
  <c r="AR355" i="2"/>
  <c r="AQ355" i="2"/>
  <c r="AS355" i="2" s="1"/>
  <c r="AS354" i="2"/>
  <c r="AR354" i="2"/>
  <c r="AQ354" i="2"/>
  <c r="AR353" i="2"/>
  <c r="AS353" i="2" s="1"/>
  <c r="AQ353" i="2"/>
  <c r="AS352" i="2"/>
  <c r="AR352" i="2"/>
  <c r="AQ352" i="2"/>
  <c r="AR351" i="2"/>
  <c r="AQ351" i="2"/>
  <c r="AS351" i="2" s="1"/>
  <c r="AR350" i="2"/>
  <c r="AQ350" i="2"/>
  <c r="AS350" i="2" s="1"/>
  <c r="AR349" i="2"/>
  <c r="AQ349" i="2"/>
  <c r="AS349" i="2" s="1"/>
  <c r="AR348" i="2"/>
  <c r="AQ348" i="2"/>
  <c r="AS348" i="2" s="1"/>
  <c r="AR347" i="2"/>
  <c r="AQ347" i="2"/>
  <c r="AS347" i="2" s="1"/>
  <c r="AS346" i="2"/>
  <c r="AR346" i="2"/>
  <c r="AQ346" i="2"/>
  <c r="AR345" i="2"/>
  <c r="AS345" i="2" s="1"/>
  <c r="AQ345" i="2"/>
  <c r="AS344" i="2"/>
  <c r="AR344" i="2"/>
  <c r="AQ344" i="2"/>
  <c r="AR343" i="2"/>
  <c r="AQ343" i="2"/>
  <c r="AS343" i="2" s="1"/>
  <c r="AR342" i="2"/>
  <c r="AQ342" i="2"/>
  <c r="AS342" i="2" s="1"/>
  <c r="AR341" i="2"/>
  <c r="AQ341" i="2"/>
  <c r="AS341" i="2" s="1"/>
  <c r="AR340" i="2"/>
  <c r="AQ340" i="2"/>
  <c r="AS340" i="2" s="1"/>
  <c r="AR339" i="2"/>
  <c r="AQ339" i="2"/>
  <c r="AS339" i="2" s="1"/>
  <c r="AS338" i="2"/>
  <c r="AR338" i="2"/>
  <c r="AQ338" i="2"/>
  <c r="AR337" i="2"/>
  <c r="AS337" i="2" s="1"/>
  <c r="AQ337" i="2"/>
  <c r="AS336" i="2"/>
  <c r="AR336" i="2"/>
  <c r="AQ336" i="2"/>
  <c r="AR335" i="2"/>
  <c r="AQ335" i="2"/>
  <c r="AS335" i="2" s="1"/>
  <c r="AR334" i="2"/>
  <c r="AQ334" i="2"/>
  <c r="AS334" i="2" s="1"/>
  <c r="AR333" i="2"/>
  <c r="AQ333" i="2"/>
  <c r="AS333" i="2" s="1"/>
  <c r="AR332" i="2"/>
  <c r="AQ332" i="2"/>
  <c r="AS332" i="2" s="1"/>
  <c r="AR331" i="2"/>
  <c r="AQ331" i="2"/>
  <c r="AS331" i="2" s="1"/>
  <c r="AS330" i="2"/>
  <c r="AR330" i="2"/>
  <c r="AQ330" i="2"/>
  <c r="AR329" i="2"/>
  <c r="AS329" i="2" s="1"/>
  <c r="AQ329" i="2"/>
  <c r="AS328" i="2"/>
  <c r="AR328" i="2"/>
  <c r="AQ328" i="2"/>
  <c r="AR327" i="2"/>
  <c r="AQ327" i="2"/>
  <c r="AS327" i="2" s="1"/>
  <c r="AR326" i="2"/>
  <c r="AQ326" i="2"/>
  <c r="AS326" i="2" s="1"/>
  <c r="AR325" i="2"/>
  <c r="AQ325" i="2"/>
  <c r="AS325" i="2" s="1"/>
  <c r="AR324" i="2"/>
  <c r="AQ324" i="2"/>
  <c r="AS324" i="2" s="1"/>
  <c r="AR323" i="2"/>
  <c r="AQ323" i="2"/>
  <c r="AS323" i="2" s="1"/>
  <c r="AS322" i="2"/>
  <c r="AR322" i="2"/>
  <c r="AQ322" i="2"/>
  <c r="AR321" i="2"/>
  <c r="AS321" i="2" s="1"/>
  <c r="AQ321" i="2"/>
  <c r="AS320" i="2"/>
  <c r="AR320" i="2"/>
  <c r="AQ320" i="2"/>
  <c r="AR319" i="2"/>
  <c r="AQ319" i="2"/>
  <c r="AS319" i="2" s="1"/>
  <c r="AR318" i="2"/>
  <c r="AQ318" i="2"/>
  <c r="AS318" i="2" s="1"/>
  <c r="AR317" i="2"/>
  <c r="AQ317" i="2"/>
  <c r="AS317" i="2" s="1"/>
  <c r="AR316" i="2"/>
  <c r="AQ316" i="2"/>
  <c r="AS316" i="2" s="1"/>
  <c r="AR315" i="2"/>
  <c r="AQ315" i="2"/>
  <c r="AS315" i="2" s="1"/>
  <c r="AS314" i="2"/>
  <c r="AR314" i="2"/>
  <c r="AQ314" i="2"/>
  <c r="AR313" i="2"/>
  <c r="AS313" i="2" s="1"/>
  <c r="AQ313" i="2"/>
  <c r="AS308" i="2"/>
  <c r="AR308" i="2"/>
  <c r="AQ308" i="2"/>
  <c r="AR307" i="2"/>
  <c r="AQ307" i="2"/>
  <c r="AS307" i="2" s="1"/>
  <c r="AR306" i="2"/>
  <c r="AQ306" i="2"/>
  <c r="AS306" i="2" s="1"/>
  <c r="AR305" i="2"/>
  <c r="AQ305" i="2"/>
  <c r="AS305" i="2" s="1"/>
  <c r="AR304" i="2"/>
  <c r="AQ304" i="2"/>
  <c r="AS304" i="2" s="1"/>
  <c r="AR303" i="2"/>
  <c r="AQ303" i="2"/>
  <c r="AS303" i="2" s="1"/>
  <c r="AS302" i="2"/>
  <c r="AR302" i="2"/>
  <c r="AQ302" i="2"/>
  <c r="AR301" i="2"/>
  <c r="AS301" i="2" s="1"/>
  <c r="AQ301" i="2"/>
  <c r="AS300" i="2"/>
  <c r="AR300" i="2"/>
  <c r="AQ300" i="2"/>
  <c r="AR299" i="2"/>
  <c r="AQ299" i="2"/>
  <c r="AS299" i="2" s="1"/>
  <c r="AR298" i="2"/>
  <c r="AQ298" i="2"/>
  <c r="AS298" i="2" s="1"/>
  <c r="AR297" i="2"/>
  <c r="AQ297" i="2"/>
  <c r="AS297" i="2" s="1"/>
  <c r="AR296" i="2"/>
  <c r="AQ296" i="2"/>
  <c r="AS296" i="2" s="1"/>
  <c r="AR295" i="2"/>
  <c r="AQ295" i="2"/>
  <c r="AS295" i="2" s="1"/>
  <c r="AS294" i="2"/>
  <c r="AR294" i="2"/>
  <c r="AQ294" i="2"/>
  <c r="AR293" i="2"/>
  <c r="AQ293" i="2"/>
  <c r="AS293" i="2" s="1"/>
  <c r="AS292" i="2"/>
  <c r="AR292" i="2"/>
  <c r="AQ292" i="2"/>
  <c r="AR291" i="2"/>
  <c r="AQ291" i="2"/>
  <c r="AS291" i="2" s="1"/>
  <c r="AR290" i="2"/>
  <c r="AQ290" i="2"/>
  <c r="AS290" i="2" s="1"/>
  <c r="AR289" i="2"/>
  <c r="AQ289" i="2"/>
  <c r="AS289" i="2" s="1"/>
  <c r="AR288" i="2"/>
  <c r="AQ288" i="2"/>
  <c r="AS288" i="2" s="1"/>
  <c r="AR287" i="2"/>
  <c r="AQ287" i="2"/>
  <c r="AS287" i="2" s="1"/>
  <c r="AS286" i="2"/>
  <c r="AR286" i="2"/>
  <c r="AQ286" i="2"/>
  <c r="AR285" i="2"/>
  <c r="AQ285" i="2"/>
  <c r="AS285" i="2" s="1"/>
  <c r="AS284" i="2"/>
  <c r="AR284" i="2"/>
  <c r="AQ284" i="2"/>
  <c r="AR283" i="2"/>
  <c r="AQ283" i="2"/>
  <c r="AS283" i="2" s="1"/>
  <c r="AR282" i="2"/>
  <c r="AQ282" i="2"/>
  <c r="AS282" i="2" s="1"/>
  <c r="AR281" i="2"/>
  <c r="AQ281" i="2"/>
  <c r="AS281" i="2" s="1"/>
  <c r="AR280" i="2"/>
  <c r="AQ280" i="2"/>
  <c r="AS280" i="2" s="1"/>
  <c r="AR279" i="2"/>
  <c r="AQ279" i="2"/>
  <c r="AS279" i="2" s="1"/>
  <c r="AS278" i="2"/>
  <c r="AR278" i="2"/>
  <c r="AQ278" i="2"/>
  <c r="AR277" i="2"/>
  <c r="AQ277" i="2"/>
  <c r="AS277" i="2" s="1"/>
  <c r="AR276" i="2"/>
  <c r="AQ276" i="2"/>
  <c r="AS276" i="2" s="1"/>
  <c r="AR275" i="2"/>
  <c r="AQ275" i="2"/>
  <c r="AS275" i="2" s="1"/>
  <c r="AR274" i="2"/>
  <c r="AQ274" i="2"/>
  <c r="AS274" i="2" s="1"/>
  <c r="AR273" i="2"/>
  <c r="AQ273" i="2"/>
  <c r="AS273" i="2" s="1"/>
  <c r="AR272" i="2"/>
  <c r="AQ272" i="2"/>
  <c r="AS272" i="2" s="1"/>
  <c r="AR271" i="2"/>
  <c r="AQ271" i="2"/>
  <c r="AS271" i="2" s="1"/>
  <c r="AS270" i="2"/>
  <c r="AR270" i="2"/>
  <c r="AQ270" i="2"/>
  <c r="AR269" i="2"/>
  <c r="AQ269" i="2"/>
  <c r="AS269" i="2" s="1"/>
  <c r="AS268" i="2"/>
  <c r="AR268" i="2"/>
  <c r="AQ268" i="2"/>
  <c r="AR267" i="2"/>
  <c r="AQ267" i="2"/>
  <c r="AS267" i="2" s="1"/>
  <c r="AR266" i="2"/>
  <c r="AQ266" i="2"/>
  <c r="AS266" i="2" s="1"/>
  <c r="AR265" i="2"/>
  <c r="AQ265" i="2"/>
  <c r="AS265" i="2" s="1"/>
  <c r="AR264" i="2"/>
  <c r="AQ264" i="2"/>
  <c r="AS264" i="2" s="1"/>
  <c r="AR263" i="2"/>
  <c r="AQ263" i="2"/>
  <c r="AS263" i="2" s="1"/>
  <c r="AS262" i="2"/>
  <c r="AR262" i="2"/>
  <c r="AQ262" i="2"/>
  <c r="AR261" i="2"/>
  <c r="AQ261" i="2"/>
  <c r="AS261" i="2" s="1"/>
  <c r="AR260" i="2"/>
  <c r="AQ260" i="2"/>
  <c r="AS260" i="2" s="1"/>
  <c r="AR259" i="2"/>
  <c r="AQ259" i="2"/>
  <c r="AS259" i="2" s="1"/>
  <c r="AR258" i="2"/>
  <c r="AQ258" i="2"/>
  <c r="AS258" i="2" s="1"/>
  <c r="AR257" i="2"/>
  <c r="AQ257" i="2"/>
  <c r="AS257" i="2" s="1"/>
  <c r="AR256" i="2"/>
  <c r="AQ256" i="2"/>
  <c r="AS256" i="2" s="1"/>
  <c r="AR255" i="2"/>
  <c r="AQ255" i="2"/>
  <c r="AS255" i="2" s="1"/>
  <c r="AS254" i="2"/>
  <c r="AR254" i="2"/>
  <c r="AQ254" i="2"/>
  <c r="AR253" i="2"/>
  <c r="AQ253" i="2"/>
  <c r="AS253" i="2" s="1"/>
  <c r="AS252" i="2"/>
  <c r="AR252" i="2"/>
  <c r="AQ252" i="2"/>
  <c r="AR251" i="2"/>
  <c r="AQ251" i="2"/>
  <c r="AS251" i="2" s="1"/>
  <c r="AR250" i="2"/>
  <c r="AQ250" i="2"/>
  <c r="AS250" i="2" s="1"/>
  <c r="AR249" i="2"/>
  <c r="AQ249" i="2"/>
  <c r="AS249" i="2" s="1"/>
  <c r="AR244" i="2"/>
  <c r="AQ244" i="2"/>
  <c r="AS244" i="2" s="1"/>
  <c r="AR243" i="2"/>
  <c r="AQ243" i="2"/>
  <c r="AS243" i="2" s="1"/>
  <c r="AS242" i="2"/>
  <c r="AR242" i="2"/>
  <c r="AQ242" i="2"/>
  <c r="AR241" i="2"/>
  <c r="AS241" i="2" s="1"/>
  <c r="AQ241" i="2"/>
  <c r="AR240" i="2"/>
  <c r="AQ240" i="2"/>
  <c r="AS240" i="2" s="1"/>
  <c r="AR239" i="2"/>
  <c r="AQ239" i="2"/>
  <c r="AS239" i="2" s="1"/>
  <c r="AR238" i="2"/>
  <c r="AQ238" i="2"/>
  <c r="AS238" i="2" s="1"/>
  <c r="AR237" i="2"/>
  <c r="AQ237" i="2"/>
  <c r="AS237" i="2" s="1"/>
  <c r="AR236" i="2"/>
  <c r="AQ236" i="2"/>
  <c r="AS236" i="2" s="1"/>
  <c r="AR235" i="2"/>
  <c r="AQ235" i="2"/>
  <c r="AS235" i="2" s="1"/>
  <c r="AS234" i="2"/>
  <c r="AR234" i="2"/>
  <c r="AQ234" i="2"/>
  <c r="AR233" i="2"/>
  <c r="AQ233" i="2"/>
  <c r="AS233" i="2" s="1"/>
  <c r="AS232" i="2"/>
  <c r="AR232" i="2"/>
  <c r="AQ232" i="2"/>
  <c r="AR231" i="2"/>
  <c r="AQ231" i="2"/>
  <c r="AS231" i="2" s="1"/>
  <c r="AR230" i="2"/>
  <c r="AQ230" i="2"/>
  <c r="AS230" i="2" s="1"/>
  <c r="AR229" i="2"/>
  <c r="AQ229" i="2"/>
  <c r="AS229" i="2" s="1"/>
  <c r="AR228" i="2"/>
  <c r="AQ228" i="2"/>
  <c r="AS228" i="2" s="1"/>
  <c r="AR227" i="2"/>
  <c r="AQ227" i="2"/>
  <c r="AS227" i="2" s="1"/>
  <c r="AS226" i="2"/>
  <c r="AR226" i="2"/>
  <c r="AQ226" i="2"/>
  <c r="AR225" i="2"/>
  <c r="AQ225" i="2"/>
  <c r="AS225" i="2" s="1"/>
  <c r="AR224" i="2"/>
  <c r="AQ224" i="2"/>
  <c r="AS224" i="2" s="1"/>
  <c r="AR223" i="2"/>
  <c r="AQ223" i="2"/>
  <c r="AS223" i="2" s="1"/>
  <c r="AR222" i="2"/>
  <c r="AQ222" i="2"/>
  <c r="AS222" i="2" s="1"/>
  <c r="AR221" i="2"/>
  <c r="AQ221" i="2"/>
  <c r="AS221" i="2" s="1"/>
  <c r="AR220" i="2"/>
  <c r="AQ220" i="2"/>
  <c r="AS220" i="2" s="1"/>
  <c r="AR219" i="2"/>
  <c r="AQ219" i="2"/>
  <c r="AS219" i="2" s="1"/>
  <c r="AS218" i="2"/>
  <c r="AR218" i="2"/>
  <c r="AQ218" i="2"/>
  <c r="AR217" i="2"/>
  <c r="AS217" i="2" s="1"/>
  <c r="AQ217" i="2"/>
  <c r="AS216" i="2"/>
  <c r="AR216" i="2"/>
  <c r="AQ216" i="2"/>
  <c r="AR215" i="2"/>
  <c r="AQ215" i="2"/>
  <c r="AS215" i="2" s="1"/>
  <c r="AR214" i="2"/>
  <c r="AQ214" i="2"/>
  <c r="AS214" i="2" s="1"/>
  <c r="AR213" i="2"/>
  <c r="AQ213" i="2"/>
  <c r="AS213" i="2" s="1"/>
  <c r="AR212" i="2"/>
  <c r="AQ212" i="2"/>
  <c r="AS212" i="2" s="1"/>
  <c r="AR207" i="2"/>
  <c r="AQ207" i="2"/>
  <c r="AS207" i="2" s="1"/>
  <c r="AS206" i="2"/>
  <c r="AR206" i="2"/>
  <c r="AQ206" i="2"/>
  <c r="AR205" i="2"/>
  <c r="AQ205" i="2"/>
  <c r="AS205" i="2" s="1"/>
  <c r="AR204" i="2"/>
  <c r="AQ204" i="2"/>
  <c r="AS204" i="2" s="1"/>
  <c r="AR203" i="2"/>
  <c r="AQ203" i="2"/>
  <c r="AS203" i="2" s="1"/>
  <c r="AR202" i="2"/>
  <c r="AQ202" i="2"/>
  <c r="AS202" i="2" s="1"/>
  <c r="AR201" i="2"/>
  <c r="AQ201" i="2"/>
  <c r="AS201" i="2" s="1"/>
  <c r="AR200" i="2"/>
  <c r="AQ200" i="2"/>
  <c r="AS200" i="2" s="1"/>
  <c r="AR199" i="2"/>
  <c r="AS199" i="2" s="1"/>
  <c r="AQ199" i="2"/>
  <c r="AS198" i="2"/>
  <c r="AR198" i="2"/>
  <c r="AQ198" i="2"/>
  <c r="AR197" i="2"/>
  <c r="AQ197" i="2"/>
  <c r="AS197" i="2" s="1"/>
  <c r="AS196" i="2"/>
  <c r="AR196" i="2"/>
  <c r="AQ196" i="2"/>
  <c r="AR195" i="2"/>
  <c r="AQ195" i="2"/>
  <c r="AS195" i="2" s="1"/>
  <c r="AR194" i="2"/>
  <c r="AQ194" i="2"/>
  <c r="AS194" i="2" s="1"/>
  <c r="AR193" i="2"/>
  <c r="AQ193" i="2"/>
  <c r="AS193" i="2" s="1"/>
  <c r="AR192" i="2"/>
  <c r="AQ192" i="2"/>
  <c r="AS192" i="2" s="1"/>
  <c r="AR191" i="2"/>
  <c r="AS191" i="2" s="1"/>
  <c r="AQ191" i="2"/>
  <c r="AS190" i="2"/>
  <c r="AR190" i="2"/>
  <c r="AQ190" i="2"/>
  <c r="AR189" i="2"/>
  <c r="AQ189" i="2"/>
  <c r="AS189" i="2" s="1"/>
  <c r="AR188" i="2"/>
  <c r="AQ188" i="2"/>
  <c r="AS188" i="2" s="1"/>
  <c r="AR187" i="2"/>
  <c r="AQ187" i="2"/>
  <c r="AS187" i="2" s="1"/>
  <c r="AR186" i="2"/>
  <c r="AQ186" i="2"/>
  <c r="AS186" i="2" s="1"/>
  <c r="AR185" i="2"/>
  <c r="AQ185" i="2"/>
  <c r="AS185" i="2" s="1"/>
  <c r="AR184" i="2"/>
  <c r="AQ184" i="2"/>
  <c r="AS184" i="2" s="1"/>
  <c r="AR183" i="2"/>
  <c r="AS183" i="2" s="1"/>
  <c r="AQ183" i="2"/>
  <c r="AS182" i="2"/>
  <c r="AR182" i="2"/>
  <c r="AQ182" i="2"/>
  <c r="AR181" i="2"/>
  <c r="AQ181" i="2"/>
  <c r="AS181" i="2" s="1"/>
  <c r="AS180" i="2"/>
  <c r="AR180" i="2"/>
  <c r="AQ180" i="2"/>
  <c r="AR179" i="2"/>
  <c r="AQ179" i="2"/>
  <c r="AS179" i="2" s="1"/>
  <c r="AR178" i="2"/>
  <c r="AQ178" i="2"/>
  <c r="AS178" i="2" s="1"/>
  <c r="AR177" i="2"/>
  <c r="AQ177" i="2"/>
  <c r="AS177" i="2" s="1"/>
  <c r="AR176" i="2"/>
  <c r="AQ176" i="2"/>
  <c r="AS176" i="2" s="1"/>
  <c r="AR175" i="2"/>
  <c r="AS175" i="2" s="1"/>
  <c r="AQ175" i="2"/>
  <c r="AS174" i="2"/>
  <c r="AR174" i="2"/>
  <c r="AQ174" i="2"/>
  <c r="AR173" i="2"/>
  <c r="AQ173" i="2"/>
  <c r="AS173" i="2" s="1"/>
  <c r="AR172" i="2"/>
  <c r="AQ172" i="2"/>
  <c r="AS172" i="2" s="1"/>
  <c r="AR171" i="2"/>
  <c r="AQ171" i="2"/>
  <c r="AS171" i="2" s="1"/>
  <c r="AR170" i="2"/>
  <c r="AQ170" i="2"/>
  <c r="AS170" i="2" s="1"/>
  <c r="AR169" i="2"/>
  <c r="AQ169" i="2"/>
  <c r="AS169" i="2" s="1"/>
  <c r="AR168" i="2"/>
  <c r="AQ168" i="2"/>
  <c r="AS168" i="2" s="1"/>
  <c r="AR167" i="2"/>
  <c r="AS167" i="2" s="1"/>
  <c r="AQ167" i="2"/>
  <c r="AS166" i="2"/>
  <c r="AR166" i="2"/>
  <c r="AQ166" i="2"/>
  <c r="AR165" i="2"/>
  <c r="AQ165" i="2"/>
  <c r="AS165" i="2" s="1"/>
  <c r="AS164" i="2"/>
  <c r="AR164" i="2"/>
  <c r="AQ164" i="2"/>
  <c r="AR159" i="2"/>
  <c r="AQ159" i="2"/>
  <c r="AS159" i="2" s="1"/>
  <c r="AR158" i="2"/>
  <c r="AQ158" i="2"/>
  <c r="AS158" i="2" s="1"/>
  <c r="AR157" i="2"/>
  <c r="AQ157" i="2"/>
  <c r="AS157" i="2" s="1"/>
  <c r="AR156" i="2"/>
  <c r="AQ156" i="2"/>
  <c r="AS156" i="2" s="1"/>
  <c r="AR155" i="2"/>
  <c r="AS155" i="2" s="1"/>
  <c r="AQ155" i="2"/>
  <c r="AS154" i="2"/>
  <c r="AR154" i="2"/>
  <c r="AQ154" i="2"/>
  <c r="AR153" i="2"/>
  <c r="AQ153" i="2"/>
  <c r="AS153" i="2" s="1"/>
  <c r="AR152" i="2"/>
  <c r="AQ152" i="2"/>
  <c r="AS152" i="2" s="1"/>
  <c r="AR151" i="2"/>
  <c r="AQ151" i="2"/>
  <c r="AS151" i="2" s="1"/>
  <c r="AR150" i="2"/>
  <c r="AQ150" i="2"/>
  <c r="AS150" i="2" s="1"/>
  <c r="AR149" i="2"/>
  <c r="AQ149" i="2"/>
  <c r="AS149" i="2" s="1"/>
  <c r="AR148" i="2"/>
  <c r="AQ148" i="2"/>
  <c r="AS148" i="2" s="1"/>
  <c r="AR147" i="2"/>
  <c r="AS147" i="2" s="1"/>
  <c r="AQ147" i="2"/>
  <c r="AS146" i="2"/>
  <c r="AR146" i="2"/>
  <c r="AQ146" i="2"/>
  <c r="AR145" i="2"/>
  <c r="AQ145" i="2"/>
  <c r="AS145" i="2" s="1"/>
  <c r="AS144" i="2"/>
  <c r="AR144" i="2"/>
  <c r="AQ144" i="2"/>
  <c r="AR143" i="2"/>
  <c r="AQ143" i="2"/>
  <c r="AS143" i="2" s="1"/>
  <c r="AR142" i="2"/>
  <c r="AQ142" i="2"/>
  <c r="AS142" i="2" s="1"/>
  <c r="AR141" i="2"/>
  <c r="AQ141" i="2"/>
  <c r="AS141" i="2" s="1"/>
  <c r="AR140" i="2"/>
  <c r="AQ140" i="2"/>
  <c r="AS140" i="2" s="1"/>
  <c r="AR139" i="2"/>
  <c r="AS139" i="2" s="1"/>
  <c r="AQ139" i="2"/>
  <c r="AS138" i="2"/>
  <c r="AR138" i="2"/>
  <c r="AQ138" i="2"/>
  <c r="AR137" i="2"/>
  <c r="AQ137" i="2"/>
  <c r="AS137" i="2" s="1"/>
  <c r="AR136" i="2"/>
  <c r="AQ136" i="2"/>
  <c r="AS136" i="2" s="1"/>
  <c r="AR135" i="2"/>
  <c r="AQ135" i="2"/>
  <c r="AS135" i="2" s="1"/>
  <c r="AR134" i="2"/>
  <c r="AQ134" i="2"/>
  <c r="AS134" i="2" s="1"/>
  <c r="AR133" i="2"/>
  <c r="AQ133" i="2"/>
  <c r="AS133" i="2" s="1"/>
  <c r="AR132" i="2"/>
  <c r="AQ132" i="2"/>
  <c r="AS132" i="2" s="1"/>
  <c r="AR131" i="2"/>
  <c r="AS131" i="2" s="1"/>
  <c r="AQ131" i="2"/>
  <c r="AS130" i="2"/>
  <c r="AR130" i="2"/>
  <c r="AQ130" i="2"/>
  <c r="AR129" i="2"/>
  <c r="AQ129" i="2"/>
  <c r="AS129" i="2" s="1"/>
  <c r="AR128" i="2"/>
  <c r="AQ128" i="2"/>
  <c r="AS128" i="2" s="1"/>
  <c r="AR127" i="2"/>
  <c r="AQ127" i="2"/>
  <c r="AS127" i="2" s="1"/>
  <c r="AR126" i="2"/>
  <c r="AQ126" i="2"/>
  <c r="AS126" i="2" s="1"/>
  <c r="AR125" i="2"/>
  <c r="AQ125" i="2"/>
  <c r="AR124" i="2"/>
  <c r="AQ124" i="2"/>
  <c r="AS124" i="2" s="1"/>
  <c r="AS123" i="2"/>
  <c r="AR123" i="2"/>
  <c r="AQ123" i="2"/>
  <c r="AS122" i="2"/>
  <c r="AR122" i="2"/>
  <c r="AQ122" i="2"/>
  <c r="AR121" i="2"/>
  <c r="AQ121" i="2"/>
  <c r="AS121" i="2" s="1"/>
  <c r="AS120" i="2"/>
  <c r="AR120" i="2"/>
  <c r="AQ120" i="2"/>
  <c r="AR115" i="2"/>
  <c r="AS115" i="2" s="1"/>
  <c r="AQ115" i="2"/>
  <c r="AR114" i="2"/>
  <c r="AQ114" i="2"/>
  <c r="AS114" i="2" s="1"/>
  <c r="AR113" i="2"/>
  <c r="AQ113" i="2"/>
  <c r="AS113" i="2" s="1"/>
  <c r="AR112" i="2"/>
  <c r="AQ112" i="2"/>
  <c r="AS112" i="2" s="1"/>
  <c r="AR111" i="2"/>
  <c r="AS111" i="2" s="1"/>
  <c r="AQ111" i="2"/>
  <c r="AS110" i="2"/>
  <c r="AR110" i="2"/>
  <c r="AQ110" i="2"/>
  <c r="AR109" i="2"/>
  <c r="AQ109" i="2"/>
  <c r="AS109" i="2" s="1"/>
  <c r="AS108" i="2"/>
  <c r="AR108" i="2"/>
  <c r="AQ108" i="2"/>
  <c r="AR107" i="2"/>
  <c r="AS107" i="2" s="1"/>
  <c r="AQ107" i="2"/>
  <c r="AR106" i="2"/>
  <c r="AQ106" i="2"/>
  <c r="AR105" i="2"/>
  <c r="AQ105" i="2"/>
  <c r="AS105" i="2" s="1"/>
  <c r="AR104" i="2"/>
  <c r="AQ104" i="2"/>
  <c r="AS104" i="2" s="1"/>
  <c r="AS103" i="2"/>
  <c r="AR103" i="2"/>
  <c r="AQ103" i="2"/>
  <c r="AS102" i="2"/>
  <c r="AR102" i="2"/>
  <c r="AQ102" i="2"/>
  <c r="AR101" i="2"/>
  <c r="AQ101" i="2"/>
  <c r="AS101" i="2" s="1"/>
  <c r="AR100" i="2"/>
  <c r="AQ100" i="2"/>
  <c r="AS100" i="2" s="1"/>
  <c r="AR99" i="2"/>
  <c r="AS99" i="2" s="1"/>
  <c r="AQ99" i="2"/>
  <c r="AR98" i="2"/>
  <c r="AQ98" i="2"/>
  <c r="AS98" i="2" s="1"/>
  <c r="AR97" i="2"/>
  <c r="AQ97" i="2"/>
  <c r="AS97" i="2" s="1"/>
  <c r="AR96" i="2"/>
  <c r="AQ96" i="2"/>
  <c r="AS96" i="2" s="1"/>
  <c r="AR95" i="2"/>
  <c r="AS95" i="2" s="1"/>
  <c r="AQ95" i="2"/>
  <c r="AS94" i="2"/>
  <c r="AR94" i="2"/>
  <c r="AQ94" i="2"/>
  <c r="AR93" i="2"/>
  <c r="AQ93" i="2"/>
  <c r="AS93" i="2" s="1"/>
  <c r="AR92" i="2"/>
  <c r="AQ92" i="2"/>
  <c r="AS92" i="2" s="1"/>
  <c r="AR91" i="2"/>
  <c r="AQ91" i="2"/>
  <c r="AS91" i="2" s="1"/>
  <c r="AR90" i="2"/>
  <c r="AQ90" i="2"/>
  <c r="AR89" i="2"/>
  <c r="AQ89" i="2"/>
  <c r="AR88" i="2"/>
  <c r="AQ88" i="2"/>
  <c r="AS88" i="2" s="1"/>
  <c r="AS87" i="2"/>
  <c r="AR87" i="2"/>
  <c r="AQ87" i="2"/>
  <c r="AS86" i="2"/>
  <c r="AR86" i="2"/>
  <c r="AQ86" i="2"/>
  <c r="AR85" i="2"/>
  <c r="AQ85" i="2"/>
  <c r="AS85" i="2" s="1"/>
  <c r="AS84" i="2"/>
  <c r="AR84" i="2"/>
  <c r="AQ84" i="2"/>
  <c r="AR83" i="2"/>
  <c r="AS83" i="2" s="1"/>
  <c r="AQ83" i="2"/>
  <c r="AR82" i="2"/>
  <c r="AQ82" i="2"/>
  <c r="AS82" i="2" s="1"/>
  <c r="AR81" i="2"/>
  <c r="AQ81" i="2"/>
  <c r="AS81" i="2" s="1"/>
  <c r="AR80" i="2"/>
  <c r="AQ80" i="2"/>
  <c r="AS80" i="2" s="1"/>
  <c r="AR75" i="2"/>
  <c r="AS75" i="2" s="1"/>
  <c r="AQ75" i="2"/>
  <c r="AS74" i="2"/>
  <c r="AR74" i="2"/>
  <c r="AQ74" i="2"/>
  <c r="AR73" i="2"/>
  <c r="AQ73" i="2"/>
  <c r="AS73" i="2" s="1"/>
  <c r="AS72" i="2"/>
  <c r="AR72" i="2"/>
  <c r="AQ72" i="2"/>
  <c r="AR71" i="2"/>
  <c r="AS71" i="2" s="1"/>
  <c r="AQ71" i="2"/>
  <c r="AR70" i="2"/>
  <c r="AQ70" i="2"/>
  <c r="AR69" i="2"/>
  <c r="AQ69" i="2"/>
  <c r="AR68" i="2"/>
  <c r="AQ68" i="2"/>
  <c r="AS68" i="2" s="1"/>
  <c r="AR67" i="2"/>
  <c r="AS67" i="2" s="1"/>
  <c r="AQ67" i="2"/>
  <c r="AS66" i="2"/>
  <c r="AR66" i="2"/>
  <c r="AQ66" i="2"/>
  <c r="AR65" i="2"/>
  <c r="AQ65" i="2"/>
  <c r="AS65" i="2" s="1"/>
  <c r="AR64" i="2"/>
  <c r="AQ64" i="2"/>
  <c r="AS64" i="2" s="1"/>
  <c r="AR63" i="2"/>
  <c r="AS63" i="2" s="1"/>
  <c r="AQ63" i="2"/>
  <c r="AR62" i="2"/>
  <c r="AQ62" i="2"/>
  <c r="AS62" i="2" s="1"/>
  <c r="AR61" i="2"/>
  <c r="AQ61" i="2"/>
  <c r="AS61" i="2" s="1"/>
  <c r="AR60" i="2"/>
  <c r="AQ60" i="2"/>
  <c r="AS60" i="2" s="1"/>
  <c r="AR59" i="2"/>
  <c r="AS59" i="2" s="1"/>
  <c r="AQ59" i="2"/>
  <c r="AS58" i="2"/>
  <c r="AR58" i="2"/>
  <c r="AQ58" i="2"/>
  <c r="AR57" i="2"/>
  <c r="AQ57" i="2"/>
  <c r="AS57" i="2" s="1"/>
  <c r="AR56" i="2"/>
  <c r="AQ56" i="2"/>
  <c r="AS56" i="2" s="1"/>
  <c r="AS55" i="2"/>
  <c r="AR55" i="2"/>
  <c r="AQ55" i="2"/>
  <c r="AR54" i="2"/>
  <c r="AQ54" i="2"/>
  <c r="AS54" i="2" s="1"/>
  <c r="AR53" i="2"/>
  <c r="AQ53" i="2"/>
  <c r="AS53" i="2" s="1"/>
  <c r="AR52" i="2"/>
  <c r="AQ52" i="2"/>
  <c r="AS52" i="2" s="1"/>
  <c r="AR51" i="2"/>
  <c r="AS51" i="2" s="1"/>
  <c r="AQ51" i="2"/>
  <c r="AS50" i="2"/>
  <c r="AR50" i="2"/>
  <c r="AQ50" i="2"/>
  <c r="AR49" i="2"/>
  <c r="AQ49" i="2"/>
  <c r="AS49" i="2" s="1"/>
  <c r="AR48" i="2"/>
  <c r="AQ48" i="2"/>
  <c r="AS48" i="2" s="1"/>
  <c r="AS47" i="2"/>
  <c r="AR47" i="2"/>
  <c r="AQ47" i="2"/>
  <c r="AR46" i="2"/>
  <c r="AQ46" i="2"/>
  <c r="AS46" i="2" s="1"/>
  <c r="AR45" i="2"/>
  <c r="AQ45" i="2"/>
  <c r="AS45" i="2" s="1"/>
  <c r="AR44" i="2"/>
  <c r="AQ44" i="2"/>
  <c r="AS44" i="2" s="1"/>
  <c r="AR43" i="2"/>
  <c r="AS43" i="2" s="1"/>
  <c r="AQ43" i="2"/>
  <c r="AS42" i="2"/>
  <c r="AR42" i="2"/>
  <c r="AQ42" i="2"/>
  <c r="AR41" i="2"/>
  <c r="AQ41" i="2"/>
  <c r="AS41" i="2" s="1"/>
  <c r="AR40" i="2"/>
  <c r="AQ40" i="2"/>
  <c r="AS40" i="2" s="1"/>
  <c r="AS35" i="2"/>
  <c r="AR35" i="2"/>
  <c r="AQ35" i="2"/>
  <c r="AR34" i="2"/>
  <c r="AQ34" i="2"/>
  <c r="AS34" i="2" s="1"/>
  <c r="AR33" i="2"/>
  <c r="AQ33" i="2"/>
  <c r="AS33" i="2" s="1"/>
  <c r="AR32" i="2"/>
  <c r="AQ32" i="2"/>
  <c r="AS32" i="2" s="1"/>
  <c r="AR31" i="2"/>
  <c r="AS31" i="2" s="1"/>
  <c r="AQ31" i="2"/>
  <c r="AS30" i="2"/>
  <c r="AR30" i="2"/>
  <c r="AQ30" i="2"/>
  <c r="AR29" i="2"/>
  <c r="AQ29" i="2"/>
  <c r="AS29" i="2" s="1"/>
  <c r="AR28" i="2"/>
  <c r="AQ28" i="2"/>
  <c r="AS28" i="2" s="1"/>
  <c r="AS27" i="2"/>
  <c r="AR27" i="2"/>
  <c r="AQ27" i="2"/>
  <c r="AR26" i="2"/>
  <c r="AQ26" i="2"/>
  <c r="AS26" i="2" s="1"/>
  <c r="AR25" i="2"/>
  <c r="AQ25" i="2"/>
  <c r="AS25" i="2" s="1"/>
  <c r="AR24" i="2"/>
  <c r="AQ24" i="2"/>
  <c r="AS24" i="2" s="1"/>
  <c r="AR23" i="2"/>
  <c r="AS23" i="2" s="1"/>
  <c r="AQ23" i="2"/>
  <c r="AS22" i="2"/>
  <c r="AR22" i="2"/>
  <c r="AQ22" i="2"/>
  <c r="AR21" i="2"/>
  <c r="AQ21" i="2"/>
  <c r="AS21" i="2" s="1"/>
  <c r="AR20" i="2"/>
  <c r="AQ20" i="2"/>
  <c r="AS20" i="2" s="1"/>
  <c r="AS19" i="2"/>
  <c r="AR19" i="2"/>
  <c r="AQ19" i="2"/>
  <c r="AR18" i="2"/>
  <c r="AQ18" i="2"/>
  <c r="AS18" i="2" s="1"/>
  <c r="AR17" i="2"/>
  <c r="AQ17" i="2"/>
  <c r="AS17" i="2" s="1"/>
  <c r="AR16" i="2"/>
  <c r="AQ16" i="2"/>
  <c r="AS16" i="2" s="1"/>
  <c r="AR15" i="2"/>
  <c r="AS15" i="2" s="1"/>
  <c r="AQ15" i="2"/>
  <c r="AS14" i="2"/>
  <c r="AR14" i="2"/>
  <c r="AQ14" i="2"/>
  <c r="AR13" i="2"/>
  <c r="AQ13" i="2"/>
  <c r="AS13" i="2" s="1"/>
  <c r="AR12" i="2"/>
  <c r="AQ12" i="2"/>
  <c r="AS12" i="2" s="1"/>
  <c r="AS89" i="2" l="1"/>
  <c r="AS106" i="2"/>
  <c r="AS69" i="2"/>
  <c r="AS90" i="2"/>
  <c r="AS70" i="2"/>
  <c r="AS125" i="2"/>
</calcChain>
</file>

<file path=xl/sharedStrings.xml><?xml version="1.0" encoding="utf-8"?>
<sst xmlns="http://schemas.openxmlformats.org/spreadsheetml/2006/main" count="2189" uniqueCount="155">
  <si>
    <t>Сопроводительное письмо к примерному графику оценочных процедур</t>
  </si>
  <si>
    <r>
      <rPr>
        <b/>
        <sz val="14"/>
        <color theme="1"/>
        <rFont val="Times New Roman"/>
      </rP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</rPr>
      <t xml:space="preserve"> публикуется на сайте ОО в формате электронной таблицы</t>
    </r>
    <r>
      <rPr>
        <sz val="14"/>
        <color theme="1"/>
        <rFont val="Times New Roman"/>
      </rPr>
      <t xml:space="preserve"> Excel, которая является приложением к приказу об утверждении графика оценочных процедур.</t>
    </r>
  </si>
  <si>
    <r>
      <rPr>
        <b/>
        <sz val="14"/>
        <color theme="1"/>
        <rFont val="Times New Roman"/>
      </rPr>
      <t>2.</t>
    </r>
    <r>
      <rPr>
        <sz val="14"/>
        <color theme="1"/>
        <rFont val="Times New Roman"/>
      </rPr>
      <t xml:space="preserve"> </t>
    </r>
    <r>
      <rPr>
        <sz val="14"/>
        <color theme="1"/>
        <rFont val="Times New Roman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</si>
  <si>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</si>
  <si>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</si>
  <si>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</si>
  <si>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приказа ОО об утверждении единого графика;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</si>
  <si>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</si>
  <si>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</si>
  <si>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 внесении изменений в уже опубликованный единый график ОП (в случае необходимости);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</si>
  <si>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 (полугодие или год).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</si>
  <si>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</si>
  <si>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Предмет;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</si>
  <si>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</si>
  <si>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недели.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</si>
  <si>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</si>
  <si>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</si>
  <si>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</si>
  <si>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</si>
  <si>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</si>
  <si>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rPr>
        <b/>
        <sz val="14"/>
        <color theme="1"/>
        <rFont val="Times New Roman"/>
      </rP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</rPr>
      <t xml:space="preserve">«КР»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color theme="1"/>
        <rFont val="Times New Roman"/>
      </rPr>
      <t>«зеленый»</t>
    </r>
    <r>
      <rPr>
        <sz val="14"/>
        <color theme="1"/>
        <rFont val="Times New Roman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</si>
  <si>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</rP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</si>
  <si>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</si>
  <si>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</rP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</si>
  <si>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rPr>
        <b/>
        <sz val="14"/>
        <color theme="1"/>
        <rFont val="Times New Roman"/>
      </rPr>
      <t>10.</t>
    </r>
    <r>
      <rPr>
        <sz val="14"/>
        <color theme="1"/>
        <rFont val="Times New Roman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</si>
  <si>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 №276</t>
  </si>
  <si>
    <t xml:space="preserve">График оценочных процедур </t>
  </si>
  <si>
    <t>НП</t>
  </si>
  <si>
    <t>г.Нижний Тагил</t>
  </si>
  <si>
    <t>Определение оценочных процедур (ОП):</t>
  </si>
  <si>
    <t>ОО</t>
  </si>
  <si>
    <t>МБОУ СОШ №13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</si>
  <si>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</si>
  <si>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</si>
  <si>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</si>
  <si>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</si>
  <si>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</si>
  <si>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</si>
  <si>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</si>
  <si>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>итоговая оценка</t>
    </r>
  </si>
  <si>
    <t>Региональный</t>
  </si>
  <si>
    <t>Приказ №</t>
  </si>
  <si>
    <t>276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</si>
  <si>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</si>
  <si>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</si>
  <si>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</si>
  <si>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</si>
  <si>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</si>
  <si>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работа,</t>
  </si>
  <si>
    <t>Период (полугодие, год)</t>
  </si>
  <si>
    <t>год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</si>
  <si>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</si>
  <si>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образования,  ИС(И) - итоговое сочинение, ИС - итоговое собеседование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</si>
  <si>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</si>
  <si>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</si>
  <si>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</si>
  <si>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</si>
  <si>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</si>
  <si>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</si>
  <si>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</si>
  <si>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</si>
  <si>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</si>
  <si>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</si>
  <si>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</si>
  <si>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</si>
  <si>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</si>
  <si>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</si>
  <si>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</si>
  <si>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</si>
  <si>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</si>
  <si>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</si>
  <si>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</si>
  <si>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</si>
  <si>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</si>
  <si>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</si>
  <si>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КР</t>
  </si>
  <si>
    <t>1б</t>
  </si>
  <si>
    <t>1к</t>
  </si>
  <si>
    <t>Математика</t>
  </si>
  <si>
    <t>ПР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</si>
  <si>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</si>
  <si>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</si>
  <si>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</si>
  <si>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</si>
  <si>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</si>
  <si>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</si>
  <si>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</si>
  <si>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</si>
  <si>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</si>
  <si>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2б</t>
  </si>
  <si>
    <t>2в</t>
  </si>
  <si>
    <t>2к</t>
  </si>
  <si>
    <t>Иностранный язык</t>
  </si>
  <si>
    <t>3 класс</t>
  </si>
  <si>
    <t>3а</t>
  </si>
  <si>
    <t>3б</t>
  </si>
  <si>
    <t>3в</t>
  </si>
  <si>
    <t>3к</t>
  </si>
  <si>
    <t>кр</t>
  </si>
  <si>
    <t>4 класс</t>
  </si>
  <si>
    <t>4а</t>
  </si>
  <si>
    <t>ВПР</t>
  </si>
  <si>
    <t>4б</t>
  </si>
  <si>
    <t>4в</t>
  </si>
  <si>
    <t>4к</t>
  </si>
  <si>
    <t>Иностранный язык (указать какой)</t>
  </si>
  <si>
    <t xml:space="preserve"> КР</t>
  </si>
  <si>
    <t>Основы религиозных культур и светской этики</t>
  </si>
  <si>
    <t>5 класс</t>
  </si>
  <si>
    <t>5а</t>
  </si>
  <si>
    <t>5б</t>
  </si>
  <si>
    <t>5в</t>
  </si>
  <si>
    <t>5к</t>
  </si>
  <si>
    <t>Литература</t>
  </si>
  <si>
    <t>Кр</t>
  </si>
  <si>
    <t>История</t>
  </si>
  <si>
    <t>География</t>
  </si>
  <si>
    <t>Биология</t>
  </si>
  <si>
    <t>Труд (технология)</t>
  </si>
  <si>
    <t>6 класс</t>
  </si>
  <si>
    <t>6а</t>
  </si>
  <si>
    <t>6б</t>
  </si>
  <si>
    <t>6к</t>
  </si>
  <si>
    <t>7 класс</t>
  </si>
  <si>
    <t>7а</t>
  </si>
  <si>
    <t>7б</t>
  </si>
  <si>
    <t>7к</t>
  </si>
  <si>
    <t>7м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</si>
  <si>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</si>
  <si>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</si>
  <si>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</si>
  <si>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</si>
  <si>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</si>
  <si>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</si>
  <si>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</si>
  <si>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</si>
  <si>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8к</t>
  </si>
  <si>
    <t>8м</t>
  </si>
  <si>
    <t>Химия</t>
  </si>
  <si>
    <t>Основы безопасности и защиты Родины</t>
  </si>
  <si>
    <t>9 класс</t>
  </si>
  <si>
    <t>9а</t>
  </si>
  <si>
    <t>9к</t>
  </si>
  <si>
    <t>К</t>
  </si>
  <si>
    <t>9м</t>
  </si>
  <si>
    <t>ИС</t>
  </si>
  <si>
    <t>Обществознание</t>
  </si>
  <si>
    <t>10 класс</t>
  </si>
  <si>
    <t>10м</t>
  </si>
  <si>
    <t>Алгебра и начала математического анализа</t>
  </si>
  <si>
    <t>Индивидуальный проект</t>
  </si>
  <si>
    <t>11 класс</t>
  </si>
  <si>
    <t>11м</t>
  </si>
  <si>
    <t>ИС(И)</t>
  </si>
  <si>
    <t xml:space="preserve">Приложение 1 к приказу от 13.09.2025г.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</si>
</sst>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2"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Noto Sans Symbols"/>
    </font>
    <font>
      <sz val="11"/>
      <color theme="1"/>
      <name val="Calibri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20"/>
      <color theme="1"/>
      <name val="Times New Roman"/>
    </font>
    <font>
      <u/>
      <sz val="10"/>
      <color theme="1"/>
      <name val="Times New Roman"/>
    </font>
    <font>
      <sz val="11"/>
      <name val="Calibri"/>
    </font>
    <font>
      <sz val="7"/>
      <color theme="1"/>
      <name val="Times New Roman"/>
    </font>
    <font>
      <sz val="20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sz val="8"/>
      <color theme="1"/>
      <name val="Times New Roman"/>
    </font>
    <font>
      <sz val="11"/>
      <color theme="1"/>
      <name val="Calibri"/>
      <scheme val="minor"/>
    </font>
    <font>
      <sz val="10"/>
      <color rgb="FFE7E6E6"/>
      <name val="Times New Roman"/>
    </font>
    <font>
      <sz val="10"/>
      <color rgb="FFFFC000"/>
      <name val="Times New Roman"/>
    </font>
    <font>
      <sz val="9"/>
      <color rgb="FF000000"/>
      <name val="Times New Roman"/>
    </font>
    <font>
      <sz val="11"/>
      <color theme="1"/>
      <name val="Times New Roman"/>
    </font>
    <font>
      <sz val="10"/>
      <color theme="7"/>
      <name val="Times New Roman"/>
    </font>
    <font>
      <sz val="10"/>
      <color theme="5"/>
      <name val="Times New Roman"/>
    </font>
    <font>
      <sz val="10"/>
      <color rgb="FFFF9900"/>
      <name val="Times New Roman"/>
    </font>
    <font>
      <sz val="10"/>
      <color rgb="FF434343"/>
      <name val="Times New Roman"/>
    </font>
    <font>
      <sz val="14"/>
      <color theme="1"/>
      <name val="Symbol"/>
    </font>
    <font>
      <i/>
      <sz val="14"/>
      <color theme="1"/>
      <name val="Times New Roman"/>
    </font>
    <font>
      <sz val="10"/>
      <color theme="1"/>
      <name val="Symbol"/>
    </font>
  </fonts>
  <fills count="16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F9900"/>
        <bgColor rgb="FFFF9900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E69138"/>
        <bgColor rgb="FFE69138"/>
      </patternFill>
    </fill>
    <fill>
      <patternFill patternType="solid">
        <fgColor rgb="FFF1C232"/>
        <bgColor rgb="FFF1C232"/>
      </patternFill>
    </fill>
    <fill>
      <patternFill patternType="solid">
        <fgColor rgb="FF00FF00"/>
        <bgColor rgb="FF00FF00"/>
      </patternFill>
    </fill>
    <fill>
      <patternFill patternType="solid">
        <fgColor rgb="FFF6B26B"/>
        <bgColor rgb="FFF6B26B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10" fillId="0" borderId="0" xfId="0" applyFont="1"/>
    <xf numFmtId="49" fontId="11" fillId="0" borderId="2" xfId="0" applyNumberFormat="1" applyFont="1" applyBorder="1" applyAlignment="1">
      <alignment vertical="center"/>
    </xf>
    <xf numFmtId="0" fontId="12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wrapText="1"/>
    </xf>
    <xf numFmtId="49" fontId="1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49" fontId="10" fillId="0" borderId="13" xfId="0" applyNumberFormat="1" applyFont="1" applyBorder="1" applyAlignment="1">
      <alignment horizontal="center" vertical="center" wrapText="1"/>
    </xf>
    <xf numFmtId="14" fontId="10" fillId="0" borderId="0" xfId="0" applyNumberFormat="1" applyFont="1"/>
    <xf numFmtId="164" fontId="6" fillId="0" borderId="1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10" fillId="6" borderId="14" xfId="0" applyFont="1" applyFill="1" applyBorder="1" applyAlignment="1">
      <alignment vertical="center"/>
    </xf>
    <xf numFmtId="0" fontId="10" fillId="0" borderId="7" xfId="0" applyFont="1" applyBorder="1"/>
    <xf numFmtId="0" fontId="10" fillId="0" borderId="0" xfId="0" applyFont="1" applyAlignment="1">
      <alignment wrapText="1"/>
    </xf>
    <xf numFmtId="0" fontId="10" fillId="4" borderId="15" xfId="0" applyFont="1" applyFill="1" applyBorder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12" xfId="0" applyFont="1" applyBorder="1"/>
    <xf numFmtId="0" fontId="5" fillId="0" borderId="12" xfId="0" applyFont="1" applyBorder="1"/>
    <xf numFmtId="0" fontId="6" fillId="0" borderId="0" xfId="0" applyFont="1" applyAlignment="1">
      <alignment vertical="top" wrapText="1"/>
    </xf>
    <xf numFmtId="0" fontId="10" fillId="3" borderId="15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7" fillId="7" borderId="2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0" fontId="18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7" borderId="21" xfId="0" applyFont="1" applyFill="1" applyBorder="1" applyAlignment="1">
      <alignment vertical="center" wrapText="1"/>
    </xf>
    <xf numFmtId="0" fontId="20" fillId="0" borderId="12" xfId="0" applyFont="1" applyBorder="1"/>
    <xf numFmtId="0" fontId="20" fillId="0" borderId="4" xfId="0" applyFont="1" applyBorder="1"/>
    <xf numFmtId="0" fontId="20" fillId="0" borderId="7" xfId="0" applyFont="1" applyBorder="1"/>
    <xf numFmtId="0" fontId="17" fillId="8" borderId="15" xfId="0" applyFont="1" applyFill="1" applyBorder="1" applyAlignment="1">
      <alignment horizontal="center" vertical="center" wrapText="1"/>
    </xf>
    <xf numFmtId="0" fontId="10" fillId="8" borderId="15" xfId="0" applyFont="1" applyFill="1" applyBorder="1"/>
    <xf numFmtId="0" fontId="18" fillId="10" borderId="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9" borderId="1" xfId="0" applyFont="1" applyFill="1" applyBorder="1" applyAlignment="1"/>
    <xf numFmtId="0" fontId="10" fillId="0" borderId="1" xfId="0" applyFont="1" applyBorder="1" applyAlignment="1"/>
    <xf numFmtId="0" fontId="17" fillId="9" borderId="1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/>
    <xf numFmtId="0" fontId="17" fillId="11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1" fillId="11" borderId="1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vertical="center" wrapText="1"/>
    </xf>
    <xf numFmtId="0" fontId="22" fillId="0" borderId="0" xfId="0" applyFont="1"/>
    <xf numFmtId="0" fontId="10" fillId="1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8" borderId="15" xfId="0" applyFont="1" applyFill="1" applyBorder="1" applyAlignment="1">
      <alignment vertical="center" wrapText="1"/>
    </xf>
    <xf numFmtId="0" fontId="10" fillId="11" borderId="1" xfId="0" applyFont="1" applyFill="1" applyBorder="1" applyAlignment="1"/>
    <xf numFmtId="0" fontId="17" fillId="11" borderId="1" xfId="0" applyFont="1" applyFill="1" applyBorder="1" applyAlignment="1">
      <alignment horizontal="center" vertical="center" wrapText="1"/>
    </xf>
    <xf numFmtId="0" fontId="20" fillId="9" borderId="0" xfId="0" applyFont="1" applyFill="1" applyAlignment="1"/>
    <xf numFmtId="0" fontId="17" fillId="11" borderId="1" xfId="0" applyFont="1" applyFill="1" applyBorder="1" applyAlignment="1">
      <alignment vertical="center" wrapText="1"/>
    </xf>
    <xf numFmtId="0" fontId="10" fillId="9" borderId="1" xfId="0" applyFont="1" applyFill="1" applyBorder="1" applyAlignment="1"/>
    <xf numFmtId="0" fontId="17" fillId="9" borderId="0" xfId="0" applyFont="1" applyFill="1" applyAlignment="1"/>
    <xf numFmtId="0" fontId="10" fillId="9" borderId="0" xfId="0" applyFont="1" applyFill="1" applyAlignment="1"/>
    <xf numFmtId="0" fontId="20" fillId="0" borderId="1" xfId="0" applyFont="1" applyBorder="1"/>
    <xf numFmtId="0" fontId="23" fillId="10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vertical="center"/>
    </xf>
    <xf numFmtId="10" fontId="10" fillId="0" borderId="1" xfId="0" applyNumberFormat="1" applyFont="1" applyBorder="1"/>
    <xf numFmtId="0" fontId="10" fillId="5" borderId="1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/>
    <xf numFmtId="0" fontId="17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1" borderId="1" xfId="0" applyFont="1" applyFill="1" applyBorder="1"/>
    <xf numFmtId="0" fontId="17" fillId="6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wrapText="1"/>
    </xf>
    <xf numFmtId="0" fontId="24" fillId="9" borderId="1" xfId="0" applyFont="1" applyFill="1" applyBorder="1" applyAlignment="1">
      <alignment horizontal="center" wrapText="1"/>
    </xf>
    <xf numFmtId="0" fontId="17" fillId="12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wrapText="1"/>
    </xf>
    <xf numFmtId="0" fontId="17" fillId="9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0" fillId="6" borderId="14" xfId="0" applyFont="1" applyFill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10" fillId="7" borderId="14" xfId="0" applyFont="1" applyFill="1" applyBorder="1" applyAlignment="1">
      <alignment vertical="center"/>
    </xf>
    <xf numFmtId="0" fontId="17" fillId="13" borderId="1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vertical="center"/>
    </xf>
    <xf numFmtId="0" fontId="17" fillId="14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7" fillId="7" borderId="2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4" fillId="0" borderId="5" xfId="0" applyFont="1" applyBorder="1"/>
    <xf numFmtId="0" fontId="16" fillId="7" borderId="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textRotation="90" wrapText="1"/>
    </xf>
    <xf numFmtId="0" fontId="14" fillId="0" borderId="19" xfId="0" applyFont="1" applyBorder="1"/>
    <xf numFmtId="0" fontId="14" fillId="0" borderId="20" xfId="0" applyFont="1" applyBorder="1"/>
    <xf numFmtId="0" fontId="10" fillId="0" borderId="13" xfId="0" applyFont="1" applyBorder="1" applyAlignment="1">
      <alignment horizontal="center" textRotation="90" wrapText="1"/>
    </xf>
    <xf numFmtId="0" fontId="9" fillId="0" borderId="13" xfId="0" applyFont="1" applyBorder="1" applyAlignment="1">
      <alignment horizontal="center" textRotation="90" wrapText="1"/>
    </xf>
    <xf numFmtId="0" fontId="17" fillId="7" borderId="13" xfId="0" applyFont="1" applyFill="1" applyBorder="1" applyAlignment="1">
      <alignment horizontal="center" vertical="center" wrapText="1"/>
    </xf>
    <xf numFmtId="0" fontId="14" fillId="0" borderId="22" xfId="0" applyFont="1" applyBorder="1"/>
    <xf numFmtId="0" fontId="12" fillId="0" borderId="3" xfId="0" applyFont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8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2" xfId="0" applyFont="1" applyBorder="1"/>
    <xf numFmtId="0" fontId="17" fillId="8" borderId="13" xfId="0" applyFont="1" applyFill="1" applyBorder="1" applyAlignment="1">
      <alignment horizontal="center" vertical="center" textRotation="90" wrapText="1"/>
    </xf>
    <xf numFmtId="0" fontId="10" fillId="8" borderId="13" xfId="0" applyFont="1" applyFill="1" applyBorder="1" applyAlignment="1">
      <alignment horizontal="center" vertical="center" textRotation="90" wrapText="1"/>
    </xf>
    <xf numFmtId="49" fontId="10" fillId="4" borderId="3" xfId="0" applyNumberFormat="1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4" fillId="0" borderId="9" xfId="0" applyFont="1" applyBorder="1"/>
    <xf numFmtId="0" fontId="0" fillId="0" borderId="0" xfId="0" applyFont="1" applyAlignment="1"/>
    <xf numFmtId="0" fontId="14" fillId="0" borderId="10" xfId="0" applyFont="1" applyBorder="1"/>
    <xf numFmtId="49" fontId="10" fillId="2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4" fillId="0" borderId="17" xfId="0" applyFont="1" applyBorder="1"/>
    <xf numFmtId="0" fontId="14" fillId="0" borderId="18" xfId="0" applyFont="1" applyBorder="1"/>
    <xf numFmtId="0" fontId="10" fillId="8" borderId="23" xfId="0" applyFont="1" applyFill="1" applyBorder="1" applyAlignment="1">
      <alignment horizontal="center"/>
    </xf>
    <xf numFmtId="0" fontId="14" fillId="0" borderId="24" xfId="0" applyFont="1" applyBorder="1"/>
    <xf numFmtId="0" fontId="12" fillId="0" borderId="1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139.7109375" customWidth="1"/>
    <col min="2" max="26" width="8.7109375" customWidth="1"/>
  </cols>
  <sheetData>
    <row r="1" spans="1:26" ht="20.25">
      <c r="A1" s="1" t="s">
        <v>0</v>
      </c>
    </row>
    <row r="2" spans="1:26" ht="18.75">
      <c r="A2" s="2"/>
    </row>
    <row r="3" spans="1:26" ht="138.75" customHeight="1">
      <c r="A3" s="3" t="s">
        <v>1</v>
      </c>
    </row>
    <row r="4" spans="1:26" ht="18.75">
      <c r="A4" s="3" t="s">
        <v>2</v>
      </c>
    </row>
    <row r="5" spans="1:26" ht="31.5" customHeight="1">
      <c r="A5" s="3" t="s">
        <v>3</v>
      </c>
    </row>
    <row r="6" spans="1:26" ht="28.5" customHeight="1">
      <c r="A6" s="4" t="s">
        <v>4</v>
      </c>
    </row>
    <row r="7" spans="1:26" ht="19.5" customHeight="1">
      <c r="A7" s="4" t="s">
        <v>5</v>
      </c>
    </row>
    <row r="8" spans="1:26" ht="26.25" customHeight="1">
      <c r="A8" s="5" t="s"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 customHeight="1">
      <c r="A9" s="5" t="s">
        <v>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9" customHeight="1">
      <c r="A10" s="5" t="s">
        <v>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.75" customHeight="1">
      <c r="A11" s="5" t="s">
        <v>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>
      <c r="A12" s="5" t="s">
        <v>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>
      <c r="A13" s="7" t="s">
        <v>11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.75">
      <c r="A14" s="5" t="s">
        <v>12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>
      <c r="A15" s="5" t="s">
        <v>13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.75">
      <c r="A16" s="5" t="s">
        <v>14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.75">
      <c r="A17" s="5" t="s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.75">
      <c r="A18" s="5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.75">
      <c r="A19" s="7" t="s">
        <v>17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>
      <c r="A20" s="5" t="s">
        <v>18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5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7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7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7" t="s">
        <v>22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7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7" t="s">
        <v>24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000"/>
  <sheetViews>
    <sheetView tabSelected="1" workbookViewId="0">
      <selection activeCell="C7" sqref="C7:D7"/>
    </sheetView>
  </sheetViews>
  <sheetFormatPr defaultColWidth="14.42578125" defaultRowHeight="15" customHeight="1"/>
  <cols>
    <col min="1" max="1" width="11.5703125" customWidth="1"/>
    <col min="2" max="2" width="16.28515625" customWidth="1"/>
    <col min="3" max="3" width="10.28515625" customWidth="1"/>
    <col min="4" max="5" width="9.42578125" customWidth="1"/>
    <col min="6" max="6" width="4.28515625" customWidth="1"/>
    <col min="7" max="7" width="4.85546875" customWidth="1"/>
    <col min="8" max="35" width="4.28515625" customWidth="1"/>
    <col min="36" max="36" width="4" customWidth="1"/>
    <col min="37" max="41" width="4.28515625" customWidth="1"/>
    <col min="42" max="42" width="5.42578125" customWidth="1"/>
    <col min="43" max="43" width="6.7109375" customWidth="1"/>
    <col min="44" max="44" width="6" customWidth="1"/>
    <col min="45" max="45" width="7.42578125" customWidth="1"/>
    <col min="46" max="46" width="13" customWidth="1"/>
    <col min="47" max="48" width="9.140625" customWidth="1"/>
  </cols>
  <sheetData>
    <row r="1" spans="1:48" ht="63" customHeight="1">
      <c r="A1" s="8" t="s">
        <v>154</v>
      </c>
      <c r="B1" s="8"/>
      <c r="C1" s="8"/>
      <c r="D1" s="8"/>
      <c r="E1" s="8" t="s">
        <v>25</v>
      </c>
      <c r="F1" s="8"/>
      <c r="G1" s="8"/>
      <c r="H1" s="8"/>
      <c r="I1" s="9"/>
      <c r="J1" s="9"/>
      <c r="K1" s="9"/>
      <c r="L1" s="10" t="s">
        <v>26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1"/>
      <c r="AD1" s="11"/>
      <c r="AE1" s="9"/>
      <c r="AF1" s="9"/>
      <c r="AG1" s="9"/>
      <c r="AH1" s="9"/>
      <c r="AI1" s="9"/>
      <c r="AJ1" s="9"/>
      <c r="AK1" s="9"/>
      <c r="AL1" s="11"/>
      <c r="AM1" s="11"/>
      <c r="AN1" s="11"/>
      <c r="AO1" s="11"/>
      <c r="AP1" s="11"/>
      <c r="AQ1" s="11"/>
      <c r="AR1" s="11"/>
      <c r="AS1" s="11"/>
      <c r="AT1" s="9"/>
      <c r="AU1" s="9"/>
      <c r="AV1" s="9"/>
    </row>
    <row r="2" spans="1:48" ht="21.75" customHeight="1">
      <c r="A2" s="12" t="s">
        <v>27</v>
      </c>
      <c r="B2" s="13" t="s">
        <v>28</v>
      </c>
      <c r="C2" s="14"/>
      <c r="D2" s="15"/>
      <c r="E2" s="16"/>
      <c r="F2" s="8"/>
      <c r="G2" s="17" t="s">
        <v>29</v>
      </c>
      <c r="H2" s="8"/>
      <c r="I2" s="18"/>
      <c r="J2" s="18"/>
      <c r="K2" s="18"/>
      <c r="L2" s="16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6"/>
      <c r="AJ2" s="16"/>
      <c r="AK2" s="16"/>
      <c r="AL2" s="19"/>
      <c r="AM2" s="19"/>
      <c r="AN2" s="19"/>
      <c r="AO2" s="20"/>
      <c r="AP2" s="20"/>
      <c r="AQ2" s="20"/>
      <c r="AR2" s="20"/>
      <c r="AS2" s="20"/>
      <c r="AT2" s="16"/>
      <c r="AU2" s="16"/>
      <c r="AV2" s="16"/>
    </row>
    <row r="3" spans="1:48" ht="40.5" customHeight="1">
      <c r="A3" s="12" t="s">
        <v>30</v>
      </c>
      <c r="B3" s="21" t="s">
        <v>31</v>
      </c>
      <c r="C3" s="16"/>
      <c r="D3" s="15"/>
      <c r="E3" s="22"/>
      <c r="F3" s="22"/>
      <c r="G3" s="157" t="s">
        <v>32</v>
      </c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6"/>
      <c r="X3" s="158" t="s">
        <v>33</v>
      </c>
      <c r="Y3" s="135"/>
      <c r="Z3" s="135"/>
      <c r="AA3" s="135"/>
      <c r="AB3" s="136"/>
      <c r="AC3" s="159" t="s">
        <v>34</v>
      </c>
      <c r="AD3" s="147"/>
      <c r="AE3" s="147"/>
      <c r="AF3" s="147"/>
      <c r="AG3" s="147"/>
      <c r="AH3" s="147"/>
      <c r="AI3" s="147"/>
      <c r="AJ3" s="147"/>
      <c r="AK3" s="147"/>
      <c r="AL3" s="147"/>
      <c r="AM3" s="148"/>
      <c r="AN3" s="163" t="s">
        <v>35</v>
      </c>
      <c r="AO3" s="148"/>
      <c r="AP3" s="23" t="s">
        <v>36</v>
      </c>
      <c r="AQ3" s="23"/>
      <c r="AR3" s="24"/>
      <c r="AS3" s="16"/>
      <c r="AT3" s="16"/>
      <c r="AU3" s="25"/>
      <c r="AV3" s="16"/>
    </row>
    <row r="4" spans="1:48" ht="22.5" customHeight="1">
      <c r="A4" s="16"/>
      <c r="B4" s="173" t="s">
        <v>37</v>
      </c>
      <c r="C4" s="161"/>
      <c r="D4" s="16"/>
      <c r="E4" s="16"/>
      <c r="F4" s="26"/>
      <c r="G4" s="27" t="s">
        <v>38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164" t="s">
        <v>39</v>
      </c>
      <c r="Y4" s="147"/>
      <c r="Z4" s="147"/>
      <c r="AA4" s="147"/>
      <c r="AB4" s="148"/>
      <c r="AC4" s="160"/>
      <c r="AD4" s="161"/>
      <c r="AE4" s="161"/>
      <c r="AF4" s="161"/>
      <c r="AG4" s="161"/>
      <c r="AH4" s="161"/>
      <c r="AI4" s="161"/>
      <c r="AJ4" s="161"/>
      <c r="AK4" s="161"/>
      <c r="AL4" s="161"/>
      <c r="AM4" s="162"/>
      <c r="AN4" s="160"/>
      <c r="AO4" s="162"/>
      <c r="AP4" s="154" t="s">
        <v>40</v>
      </c>
      <c r="AQ4" s="136"/>
      <c r="AR4" s="16"/>
      <c r="AS4" s="16"/>
      <c r="AT4" s="16"/>
      <c r="AU4" s="25"/>
      <c r="AV4" s="16"/>
    </row>
    <row r="5" spans="1:48" ht="42.75" customHeight="1">
      <c r="A5" s="29" t="s">
        <v>41</v>
      </c>
      <c r="B5" s="13" t="s">
        <v>42</v>
      </c>
      <c r="C5" s="30" t="s">
        <v>43</v>
      </c>
      <c r="D5" s="31"/>
      <c r="E5" s="16"/>
      <c r="F5" s="26"/>
      <c r="G5" s="165" t="s">
        <v>44</v>
      </c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9"/>
      <c r="Y5" s="150"/>
      <c r="Z5" s="150"/>
      <c r="AA5" s="150"/>
      <c r="AB5" s="151"/>
      <c r="AC5" s="149"/>
      <c r="AD5" s="150"/>
      <c r="AE5" s="150"/>
      <c r="AF5" s="150"/>
      <c r="AG5" s="150"/>
      <c r="AH5" s="150"/>
      <c r="AI5" s="150"/>
      <c r="AJ5" s="150"/>
      <c r="AK5" s="150"/>
      <c r="AL5" s="150"/>
      <c r="AM5" s="151"/>
      <c r="AN5" s="149"/>
      <c r="AO5" s="151"/>
      <c r="AP5" s="155" t="s">
        <v>30</v>
      </c>
      <c r="AQ5" s="136"/>
      <c r="AR5" s="16"/>
      <c r="AS5" s="16"/>
      <c r="AT5" s="16"/>
      <c r="AU5" s="25"/>
      <c r="AV5" s="16"/>
    </row>
    <row r="6" spans="1:48" ht="35.25" customHeight="1">
      <c r="A6" s="32" t="s">
        <v>45</v>
      </c>
      <c r="B6" s="33">
        <v>45912</v>
      </c>
      <c r="C6" s="30" t="s">
        <v>46</v>
      </c>
      <c r="D6" s="34"/>
      <c r="E6" s="35"/>
      <c r="F6" s="26"/>
      <c r="G6" s="160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2"/>
      <c r="X6" s="166" t="s">
        <v>47</v>
      </c>
      <c r="Y6" s="147"/>
      <c r="Z6" s="147"/>
      <c r="AA6" s="147"/>
      <c r="AB6" s="147"/>
      <c r="AC6" s="36" t="s">
        <v>48</v>
      </c>
      <c r="AD6" s="37"/>
      <c r="AE6" s="37"/>
      <c r="AF6" s="37"/>
      <c r="AG6" s="37"/>
      <c r="AH6" s="19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customHeight="1">
      <c r="A7" s="174" t="s">
        <v>49</v>
      </c>
      <c r="B7" s="136"/>
      <c r="C7" s="175" t="s">
        <v>50</v>
      </c>
      <c r="D7" s="136"/>
      <c r="E7" s="16"/>
      <c r="F7" s="26"/>
      <c r="G7" s="149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1"/>
      <c r="X7" s="16"/>
      <c r="Y7" s="38"/>
      <c r="Z7" s="16"/>
      <c r="AA7" s="16"/>
      <c r="AB7" s="38"/>
      <c r="AC7" s="39" t="s">
        <v>51</v>
      </c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40"/>
      <c r="AQ7" s="40"/>
      <c r="AR7" s="40"/>
      <c r="AS7" s="16"/>
      <c r="AT7" s="16"/>
      <c r="AU7" s="16"/>
      <c r="AV7" s="16"/>
    </row>
    <row r="8" spans="1:48" ht="22.5" customHeight="1">
      <c r="A8" s="41"/>
      <c r="B8" s="41"/>
      <c r="C8" s="41"/>
      <c r="D8" s="42"/>
      <c r="E8" s="42"/>
      <c r="F8" s="42"/>
      <c r="G8" s="42"/>
      <c r="H8" s="42"/>
      <c r="I8" s="41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41"/>
      <c r="Y8" s="16"/>
      <c r="Z8" s="43"/>
      <c r="AA8" s="43"/>
      <c r="AB8" s="43"/>
      <c r="AC8" s="44" t="s">
        <v>52</v>
      </c>
      <c r="AD8" s="40"/>
      <c r="AE8" s="40"/>
      <c r="AF8" s="40"/>
      <c r="AG8" s="40"/>
      <c r="AH8" s="40"/>
      <c r="AI8" s="40"/>
      <c r="AJ8" s="40"/>
      <c r="AK8" s="19"/>
      <c r="AL8" s="45"/>
      <c r="AM8" s="40"/>
      <c r="AN8" s="40"/>
      <c r="AO8" s="40"/>
      <c r="AP8" s="40"/>
      <c r="AQ8" s="40"/>
      <c r="AR8" s="40"/>
      <c r="AS8" s="19"/>
      <c r="AT8" s="16"/>
      <c r="AU8" s="16"/>
      <c r="AV8" s="16"/>
    </row>
    <row r="9" spans="1:48" ht="120.75" customHeight="1">
      <c r="A9" s="172" t="s">
        <v>53</v>
      </c>
      <c r="B9" s="150"/>
      <c r="C9" s="150"/>
      <c r="D9" s="151"/>
      <c r="E9" s="167" t="s">
        <v>54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9"/>
      <c r="AQ9" s="138" t="s">
        <v>55</v>
      </c>
      <c r="AR9" s="138" t="s">
        <v>56</v>
      </c>
      <c r="AS9" s="156" t="s">
        <v>57</v>
      </c>
      <c r="AT9" s="38"/>
      <c r="AU9" s="38"/>
      <c r="AV9" s="38"/>
    </row>
    <row r="10" spans="1:48" ht="21.75" customHeight="1">
      <c r="A10" s="146" t="s">
        <v>58</v>
      </c>
      <c r="B10" s="148"/>
      <c r="C10" s="143" t="s">
        <v>59</v>
      </c>
      <c r="D10" s="46" t="s">
        <v>60</v>
      </c>
      <c r="E10" s="134" t="s">
        <v>61</v>
      </c>
      <c r="F10" s="135"/>
      <c r="G10" s="135"/>
      <c r="H10" s="136"/>
      <c r="I10" s="134" t="s">
        <v>62</v>
      </c>
      <c r="J10" s="135"/>
      <c r="K10" s="135"/>
      <c r="L10" s="136"/>
      <c r="M10" s="134" t="s">
        <v>63</v>
      </c>
      <c r="N10" s="135"/>
      <c r="O10" s="135"/>
      <c r="P10" s="136"/>
      <c r="Q10" s="134" t="s">
        <v>64</v>
      </c>
      <c r="R10" s="135"/>
      <c r="S10" s="135"/>
      <c r="T10" s="136"/>
      <c r="U10" s="134" t="s">
        <v>65</v>
      </c>
      <c r="V10" s="135"/>
      <c r="W10" s="136"/>
      <c r="X10" s="134" t="s">
        <v>66</v>
      </c>
      <c r="Y10" s="135"/>
      <c r="Z10" s="135"/>
      <c r="AA10" s="136"/>
      <c r="AB10" s="134" t="s">
        <v>67</v>
      </c>
      <c r="AC10" s="135"/>
      <c r="AD10" s="136"/>
      <c r="AE10" s="134" t="s">
        <v>68</v>
      </c>
      <c r="AF10" s="135"/>
      <c r="AG10" s="135"/>
      <c r="AH10" s="135"/>
      <c r="AI10" s="136"/>
      <c r="AJ10" s="134" t="s">
        <v>69</v>
      </c>
      <c r="AK10" s="135"/>
      <c r="AL10" s="136"/>
      <c r="AM10" s="134" t="s">
        <v>70</v>
      </c>
      <c r="AN10" s="135"/>
      <c r="AO10" s="135"/>
      <c r="AP10" s="136"/>
      <c r="AQ10" s="139"/>
      <c r="AR10" s="139"/>
      <c r="AS10" s="139"/>
      <c r="AT10" s="38"/>
      <c r="AU10" s="38"/>
      <c r="AV10" s="38"/>
    </row>
    <row r="11" spans="1:48" ht="11.25" customHeight="1">
      <c r="A11" s="149"/>
      <c r="B11" s="151"/>
      <c r="C11" s="140"/>
      <c r="D11" s="46" t="s">
        <v>71</v>
      </c>
      <c r="E11" s="47">
        <v>1</v>
      </c>
      <c r="F11" s="47">
        <v>2</v>
      </c>
      <c r="G11" s="47">
        <v>3</v>
      </c>
      <c r="H11" s="47">
        <v>4</v>
      </c>
      <c r="I11" s="47">
        <v>5</v>
      </c>
      <c r="J11" s="47">
        <v>6</v>
      </c>
      <c r="K11" s="47">
        <v>7</v>
      </c>
      <c r="L11" s="47">
        <v>8</v>
      </c>
      <c r="M11" s="47">
        <v>9</v>
      </c>
      <c r="N11" s="47">
        <v>10</v>
      </c>
      <c r="O11" s="47">
        <v>11</v>
      </c>
      <c r="P11" s="47">
        <v>12</v>
      </c>
      <c r="Q11" s="47">
        <v>13</v>
      </c>
      <c r="R11" s="47">
        <v>14</v>
      </c>
      <c r="S11" s="47">
        <v>15</v>
      </c>
      <c r="T11" s="47">
        <v>16</v>
      </c>
      <c r="U11" s="47">
        <v>17</v>
      </c>
      <c r="V11" s="47">
        <v>18</v>
      </c>
      <c r="W11" s="47">
        <v>19</v>
      </c>
      <c r="X11" s="47">
        <v>20</v>
      </c>
      <c r="Y11" s="47">
        <v>21</v>
      </c>
      <c r="Z11" s="47">
        <v>22</v>
      </c>
      <c r="AA11" s="47">
        <v>23</v>
      </c>
      <c r="AB11" s="47">
        <v>24</v>
      </c>
      <c r="AC11" s="47">
        <v>25</v>
      </c>
      <c r="AD11" s="47">
        <v>26</v>
      </c>
      <c r="AE11" s="47">
        <v>27</v>
      </c>
      <c r="AF11" s="47">
        <v>28</v>
      </c>
      <c r="AG11" s="47">
        <v>29</v>
      </c>
      <c r="AH11" s="47">
        <v>30</v>
      </c>
      <c r="AI11" s="47">
        <v>31</v>
      </c>
      <c r="AJ11" s="47">
        <v>32</v>
      </c>
      <c r="AK11" s="47">
        <v>33</v>
      </c>
      <c r="AL11" s="47">
        <v>34</v>
      </c>
      <c r="AM11" s="47">
        <v>35</v>
      </c>
      <c r="AN11" s="47">
        <v>36</v>
      </c>
      <c r="AO11" s="47">
        <v>37</v>
      </c>
      <c r="AP11" s="47">
        <v>38</v>
      </c>
      <c r="AQ11" s="140"/>
      <c r="AR11" s="140"/>
      <c r="AS11" s="140"/>
      <c r="AT11" s="48"/>
      <c r="AU11" s="48"/>
      <c r="AV11" s="48"/>
    </row>
    <row r="12" spans="1:48" ht="11.25" customHeight="1">
      <c r="A12" s="152" t="s">
        <v>72</v>
      </c>
      <c r="B12" s="143" t="s">
        <v>73</v>
      </c>
      <c r="C12" s="49" t="s">
        <v>74</v>
      </c>
      <c r="D12" s="50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51" t="s">
        <v>75</v>
      </c>
      <c r="AE12" s="47"/>
      <c r="AF12" s="47"/>
      <c r="AG12" s="47"/>
      <c r="AH12" s="47"/>
      <c r="AI12" s="47"/>
      <c r="AJ12" s="51" t="s">
        <v>75</v>
      </c>
      <c r="AK12" s="47"/>
      <c r="AL12" s="47"/>
      <c r="AM12" s="47"/>
      <c r="AN12" s="47"/>
      <c r="AO12" s="47"/>
      <c r="AP12" s="47"/>
      <c r="AQ12" s="52">
        <f t="shared" ref="AQ12:AQ35" si="0">COUNTA(E12:AP12)</f>
        <v>2</v>
      </c>
      <c r="AR12" s="31">
        <f t="shared" ref="AR12:AR14" si="1">33*5</f>
        <v>165</v>
      </c>
      <c r="AS12" s="53">
        <f t="shared" ref="AS12:AS35" si="2">AQ12/AR12</f>
        <v>1.2121212121212121E-2</v>
      </c>
      <c r="AT12" s="48"/>
      <c r="AU12" s="48"/>
      <c r="AV12" s="48"/>
    </row>
    <row r="13" spans="1:48" ht="12.75" customHeight="1">
      <c r="A13" s="139"/>
      <c r="B13" s="139"/>
      <c r="C13" s="49" t="s">
        <v>76</v>
      </c>
      <c r="D13" s="3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5" t="s">
        <v>75</v>
      </c>
      <c r="AE13" s="54"/>
      <c r="AF13" s="54"/>
      <c r="AG13" s="54"/>
      <c r="AH13" s="54"/>
      <c r="AI13" s="54"/>
      <c r="AJ13" s="51" t="s">
        <v>75</v>
      </c>
      <c r="AK13" s="54"/>
      <c r="AL13" s="54"/>
      <c r="AM13" s="56"/>
      <c r="AN13" s="56"/>
      <c r="AO13" s="56"/>
      <c r="AP13" s="56"/>
      <c r="AQ13" s="52">
        <f t="shared" si="0"/>
        <v>2</v>
      </c>
      <c r="AR13" s="31">
        <f t="shared" si="1"/>
        <v>165</v>
      </c>
      <c r="AS13" s="53">
        <f t="shared" si="2"/>
        <v>1.2121212121212121E-2</v>
      </c>
      <c r="AT13" s="16"/>
      <c r="AU13" s="16"/>
      <c r="AV13" s="16"/>
    </row>
    <row r="14" spans="1:48" ht="12.75" customHeight="1">
      <c r="A14" s="139"/>
      <c r="B14" s="140"/>
      <c r="C14" s="49" t="s">
        <v>77</v>
      </c>
      <c r="D14" s="3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 t="s">
        <v>75</v>
      </c>
      <c r="AE14" s="54"/>
      <c r="AF14" s="54"/>
      <c r="AG14" s="54"/>
      <c r="AH14" s="54"/>
      <c r="AI14" s="54"/>
      <c r="AJ14" s="51" t="s">
        <v>75</v>
      </c>
      <c r="AK14" s="54"/>
      <c r="AL14" s="54"/>
      <c r="AM14" s="56"/>
      <c r="AN14" s="56"/>
      <c r="AO14" s="56"/>
      <c r="AP14" s="56"/>
      <c r="AQ14" s="52">
        <f t="shared" si="0"/>
        <v>2</v>
      </c>
      <c r="AR14" s="31">
        <f t="shared" si="1"/>
        <v>165</v>
      </c>
      <c r="AS14" s="53">
        <f t="shared" si="2"/>
        <v>1.2121212121212121E-2</v>
      </c>
      <c r="AT14" s="16"/>
      <c r="AU14" s="16"/>
      <c r="AV14" s="16"/>
    </row>
    <row r="15" spans="1:48" ht="12.75" customHeight="1">
      <c r="A15" s="139"/>
      <c r="B15" s="143" t="s">
        <v>78</v>
      </c>
      <c r="C15" s="49" t="s">
        <v>74</v>
      </c>
      <c r="D15" s="57"/>
      <c r="E15" s="54"/>
      <c r="F15" s="54"/>
      <c r="G15" s="54"/>
      <c r="H15" s="54"/>
      <c r="I15" s="54"/>
      <c r="J15" s="54"/>
      <c r="K15" s="55" t="s">
        <v>79</v>
      </c>
      <c r="L15" s="54"/>
      <c r="M15" s="54"/>
      <c r="N15" s="54"/>
      <c r="O15" s="54"/>
      <c r="P15" s="54"/>
      <c r="Q15" s="54"/>
      <c r="R15" s="54"/>
      <c r="S15" s="55" t="s">
        <v>79</v>
      </c>
      <c r="T15" s="54"/>
      <c r="U15" s="54"/>
      <c r="V15" s="54"/>
      <c r="W15" s="55" t="s">
        <v>79</v>
      </c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 t="s">
        <v>79</v>
      </c>
      <c r="AI15" s="54"/>
      <c r="AJ15" s="58"/>
      <c r="AK15" s="55" t="s">
        <v>75</v>
      </c>
      <c r="AL15" s="54"/>
      <c r="AM15" s="56"/>
      <c r="AN15" s="56"/>
      <c r="AO15" s="56"/>
      <c r="AP15" s="56"/>
      <c r="AQ15" s="52">
        <f t="shared" si="0"/>
        <v>5</v>
      </c>
      <c r="AR15" s="31">
        <f t="shared" ref="AR15:AR20" si="3">33*4</f>
        <v>132</v>
      </c>
      <c r="AS15" s="53">
        <f t="shared" si="2"/>
        <v>3.787878787878788E-2</v>
      </c>
      <c r="AT15" s="16"/>
      <c r="AU15" s="16"/>
      <c r="AV15" s="16"/>
    </row>
    <row r="16" spans="1:48" ht="12.75" customHeight="1">
      <c r="A16" s="139"/>
      <c r="B16" s="139"/>
      <c r="C16" s="49" t="s">
        <v>76</v>
      </c>
      <c r="D16" s="57"/>
      <c r="E16" s="54"/>
      <c r="F16" s="54"/>
      <c r="G16" s="54"/>
      <c r="H16" s="54"/>
      <c r="I16" s="54"/>
      <c r="J16" s="54"/>
      <c r="K16" s="55" t="s">
        <v>79</v>
      </c>
      <c r="L16" s="54"/>
      <c r="M16" s="54"/>
      <c r="N16" s="54"/>
      <c r="O16" s="54"/>
      <c r="P16" s="54"/>
      <c r="Q16" s="54"/>
      <c r="R16" s="54"/>
      <c r="S16" s="55" t="s">
        <v>79</v>
      </c>
      <c r="T16" s="54"/>
      <c r="U16" s="54"/>
      <c r="V16" s="54"/>
      <c r="W16" s="55" t="s">
        <v>79</v>
      </c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5" t="s">
        <v>79</v>
      </c>
      <c r="AI16" s="54"/>
      <c r="AJ16" s="59"/>
      <c r="AK16" s="55" t="s">
        <v>75</v>
      </c>
      <c r="AL16" s="54"/>
      <c r="AM16" s="56"/>
      <c r="AN16" s="56"/>
      <c r="AO16" s="56"/>
      <c r="AP16" s="56"/>
      <c r="AQ16" s="52">
        <f t="shared" si="0"/>
        <v>5</v>
      </c>
      <c r="AR16" s="31">
        <f t="shared" si="3"/>
        <v>132</v>
      </c>
      <c r="AS16" s="53">
        <f t="shared" si="2"/>
        <v>3.787878787878788E-2</v>
      </c>
      <c r="AT16" s="16"/>
      <c r="AU16" s="16"/>
      <c r="AV16" s="16"/>
    </row>
    <row r="17" spans="1:48" ht="12.75" customHeight="1">
      <c r="A17" s="139"/>
      <c r="B17" s="140"/>
      <c r="C17" s="49" t="s">
        <v>77</v>
      </c>
      <c r="D17" s="57"/>
      <c r="E17" s="54"/>
      <c r="F17" s="54"/>
      <c r="G17" s="54"/>
      <c r="H17" s="54"/>
      <c r="I17" s="54"/>
      <c r="J17" s="54"/>
      <c r="K17" s="55" t="s">
        <v>79</v>
      </c>
      <c r="L17" s="54"/>
      <c r="M17" s="54"/>
      <c r="N17" s="54"/>
      <c r="O17" s="54"/>
      <c r="P17" s="54"/>
      <c r="Q17" s="54"/>
      <c r="R17" s="54"/>
      <c r="S17" s="55" t="s">
        <v>79</v>
      </c>
      <c r="T17" s="54"/>
      <c r="U17" s="54"/>
      <c r="V17" s="54"/>
      <c r="W17" s="55" t="s">
        <v>79</v>
      </c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5" t="s">
        <v>79</v>
      </c>
      <c r="AI17" s="54"/>
      <c r="AJ17" s="60"/>
      <c r="AK17" s="55" t="s">
        <v>75</v>
      </c>
      <c r="AL17" s="54"/>
      <c r="AM17" s="56"/>
      <c r="AN17" s="56"/>
      <c r="AO17" s="56"/>
      <c r="AP17" s="56"/>
      <c r="AQ17" s="52">
        <f t="shared" si="0"/>
        <v>5</v>
      </c>
      <c r="AR17" s="31">
        <f t="shared" si="3"/>
        <v>132</v>
      </c>
      <c r="AS17" s="53">
        <f t="shared" si="2"/>
        <v>3.787878787878788E-2</v>
      </c>
      <c r="AT17" s="16"/>
      <c r="AU17" s="16"/>
      <c r="AV17" s="16"/>
    </row>
    <row r="18" spans="1:48" ht="12.75" customHeight="1">
      <c r="A18" s="139"/>
      <c r="B18" s="143" t="s">
        <v>80</v>
      </c>
      <c r="C18" s="49" t="s">
        <v>74</v>
      </c>
      <c r="D18" s="57"/>
      <c r="E18" s="54"/>
      <c r="F18" s="54"/>
      <c r="G18" s="16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5" t="s">
        <v>79</v>
      </c>
      <c r="AD18" s="54"/>
      <c r="AE18" s="54"/>
      <c r="AF18" s="54"/>
      <c r="AG18" s="54"/>
      <c r="AH18" s="54"/>
      <c r="AI18" s="54"/>
      <c r="AJ18" s="54"/>
      <c r="AK18" s="55" t="s">
        <v>75</v>
      </c>
      <c r="AL18" s="54"/>
      <c r="AM18" s="56"/>
      <c r="AN18" s="56"/>
      <c r="AO18" s="56"/>
      <c r="AP18" s="56"/>
      <c r="AQ18" s="52">
        <f t="shared" si="0"/>
        <v>2</v>
      </c>
      <c r="AR18" s="31">
        <f t="shared" si="3"/>
        <v>132</v>
      </c>
      <c r="AS18" s="53">
        <f t="shared" si="2"/>
        <v>1.5151515151515152E-2</v>
      </c>
      <c r="AT18" s="16"/>
      <c r="AU18" s="16"/>
      <c r="AV18" s="16"/>
    </row>
    <row r="19" spans="1:48" ht="12.75" customHeight="1">
      <c r="A19" s="139"/>
      <c r="B19" s="139"/>
      <c r="C19" s="49" t="s">
        <v>76</v>
      </c>
      <c r="D19" s="57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5" t="s">
        <v>79</v>
      </c>
      <c r="AD19" s="54"/>
      <c r="AE19" s="54"/>
      <c r="AF19" s="54"/>
      <c r="AG19" s="54"/>
      <c r="AH19" s="54"/>
      <c r="AI19" s="54"/>
      <c r="AJ19" s="54"/>
      <c r="AK19" s="55" t="s">
        <v>75</v>
      </c>
      <c r="AL19" s="54"/>
      <c r="AM19" s="56"/>
      <c r="AN19" s="56"/>
      <c r="AO19" s="56"/>
      <c r="AP19" s="56"/>
      <c r="AQ19" s="52">
        <f t="shared" si="0"/>
        <v>2</v>
      </c>
      <c r="AR19" s="31">
        <f t="shared" si="3"/>
        <v>132</v>
      </c>
      <c r="AS19" s="53">
        <f t="shared" si="2"/>
        <v>1.5151515151515152E-2</v>
      </c>
      <c r="AT19" s="16"/>
      <c r="AU19" s="16"/>
      <c r="AV19" s="16"/>
    </row>
    <row r="20" spans="1:48" ht="12.75" customHeight="1">
      <c r="A20" s="139"/>
      <c r="B20" s="140"/>
      <c r="C20" s="49" t="s">
        <v>77</v>
      </c>
      <c r="D20" s="57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5" t="s">
        <v>79</v>
      </c>
      <c r="AD20" s="54"/>
      <c r="AE20" s="54"/>
      <c r="AF20" s="54"/>
      <c r="AG20" s="54"/>
      <c r="AH20" s="54"/>
      <c r="AI20" s="54"/>
      <c r="AJ20" s="54"/>
      <c r="AK20" s="55" t="s">
        <v>75</v>
      </c>
      <c r="AL20" s="54"/>
      <c r="AM20" s="56"/>
      <c r="AN20" s="56"/>
      <c r="AO20" s="56"/>
      <c r="AP20" s="56"/>
      <c r="AQ20" s="52">
        <f t="shared" si="0"/>
        <v>2</v>
      </c>
      <c r="AR20" s="31">
        <f t="shared" si="3"/>
        <v>132</v>
      </c>
      <c r="AS20" s="53">
        <f t="shared" si="2"/>
        <v>1.5151515151515152E-2</v>
      </c>
      <c r="AT20" s="16"/>
      <c r="AU20" s="16"/>
      <c r="AV20" s="16"/>
    </row>
    <row r="21" spans="1:48" ht="12.75" customHeight="1">
      <c r="A21" s="139"/>
      <c r="B21" s="143" t="s">
        <v>81</v>
      </c>
      <c r="C21" s="49" t="s">
        <v>74</v>
      </c>
      <c r="D21" s="57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 t="s">
        <v>79</v>
      </c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5" t="s">
        <v>75</v>
      </c>
      <c r="AJ21" s="54"/>
      <c r="AK21" s="54"/>
      <c r="AL21" s="54"/>
      <c r="AM21" s="56"/>
      <c r="AN21" s="56"/>
      <c r="AO21" s="56"/>
      <c r="AP21" s="56"/>
      <c r="AQ21" s="52">
        <f t="shared" si="0"/>
        <v>2</v>
      </c>
      <c r="AR21" s="31">
        <f t="shared" ref="AR21:AR23" si="4">33*2</f>
        <v>66</v>
      </c>
      <c r="AS21" s="53">
        <f t="shared" si="2"/>
        <v>3.0303030303030304E-2</v>
      </c>
      <c r="AT21" s="16"/>
      <c r="AU21" s="16"/>
      <c r="AV21" s="16"/>
    </row>
    <row r="22" spans="1:48" ht="12.75" customHeight="1">
      <c r="A22" s="139"/>
      <c r="B22" s="139"/>
      <c r="C22" s="49" t="s">
        <v>76</v>
      </c>
      <c r="D22" s="57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5" t="s">
        <v>79</v>
      </c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5" t="s">
        <v>75</v>
      </c>
      <c r="AJ22" s="54"/>
      <c r="AK22" s="54"/>
      <c r="AL22" s="54"/>
      <c r="AM22" s="56"/>
      <c r="AN22" s="56"/>
      <c r="AO22" s="56"/>
      <c r="AP22" s="56"/>
      <c r="AQ22" s="52">
        <f t="shared" si="0"/>
        <v>2</v>
      </c>
      <c r="AR22" s="31">
        <f t="shared" si="4"/>
        <v>66</v>
      </c>
      <c r="AS22" s="53">
        <f t="shared" si="2"/>
        <v>3.0303030303030304E-2</v>
      </c>
      <c r="AT22" s="16"/>
      <c r="AU22" s="16"/>
      <c r="AV22" s="16"/>
    </row>
    <row r="23" spans="1:48" ht="12.75" customHeight="1">
      <c r="A23" s="139"/>
      <c r="B23" s="140"/>
      <c r="C23" s="49" t="s">
        <v>77</v>
      </c>
      <c r="D23" s="57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 t="s">
        <v>79</v>
      </c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5" t="s">
        <v>75</v>
      </c>
      <c r="AJ23" s="54"/>
      <c r="AK23" s="54"/>
      <c r="AL23" s="54"/>
      <c r="AM23" s="56"/>
      <c r="AN23" s="56"/>
      <c r="AO23" s="56"/>
      <c r="AP23" s="56"/>
      <c r="AQ23" s="52">
        <f t="shared" si="0"/>
        <v>2</v>
      </c>
      <c r="AR23" s="31">
        <f t="shared" si="4"/>
        <v>66</v>
      </c>
      <c r="AS23" s="53">
        <f t="shared" si="2"/>
        <v>3.0303030303030304E-2</v>
      </c>
      <c r="AT23" s="16"/>
      <c r="AU23" s="16"/>
      <c r="AV23" s="16"/>
    </row>
    <row r="24" spans="1:48" ht="12.75" customHeight="1">
      <c r="A24" s="139"/>
      <c r="B24" s="143" t="s">
        <v>82</v>
      </c>
      <c r="C24" s="49" t="s">
        <v>74</v>
      </c>
      <c r="D24" s="57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6"/>
      <c r="AN24" s="56"/>
      <c r="AO24" s="56"/>
      <c r="AP24" s="56"/>
      <c r="AQ24" s="52">
        <f t="shared" si="0"/>
        <v>0</v>
      </c>
      <c r="AR24" s="31">
        <f t="shared" ref="AR24:AR32" si="5">33*1</f>
        <v>33</v>
      </c>
      <c r="AS24" s="53">
        <f t="shared" si="2"/>
        <v>0</v>
      </c>
      <c r="AT24" s="16"/>
      <c r="AU24" s="16"/>
      <c r="AV24" s="16"/>
    </row>
    <row r="25" spans="1:48" ht="12.75" customHeight="1">
      <c r="A25" s="139"/>
      <c r="B25" s="139"/>
      <c r="C25" s="49" t="s">
        <v>76</v>
      </c>
      <c r="D25" s="57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6"/>
      <c r="AN25" s="56"/>
      <c r="AO25" s="56"/>
      <c r="AP25" s="56"/>
      <c r="AQ25" s="52">
        <f t="shared" si="0"/>
        <v>0</v>
      </c>
      <c r="AR25" s="31">
        <f t="shared" si="5"/>
        <v>33</v>
      </c>
      <c r="AS25" s="53">
        <f t="shared" si="2"/>
        <v>0</v>
      </c>
      <c r="AT25" s="16"/>
      <c r="AU25" s="16"/>
      <c r="AV25" s="16"/>
    </row>
    <row r="26" spans="1:48" ht="12.75" customHeight="1">
      <c r="A26" s="139"/>
      <c r="B26" s="140"/>
      <c r="C26" s="49" t="s">
        <v>77</v>
      </c>
      <c r="D26" s="57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6"/>
      <c r="AN26" s="56"/>
      <c r="AO26" s="56"/>
      <c r="AP26" s="56"/>
      <c r="AQ26" s="52">
        <f t="shared" si="0"/>
        <v>0</v>
      </c>
      <c r="AR26" s="31">
        <f t="shared" si="5"/>
        <v>33</v>
      </c>
      <c r="AS26" s="53">
        <f t="shared" si="2"/>
        <v>0</v>
      </c>
      <c r="AT26" s="16"/>
      <c r="AU26" s="16"/>
      <c r="AV26" s="16"/>
    </row>
    <row r="27" spans="1:48" ht="12.75" customHeight="1">
      <c r="A27" s="139"/>
      <c r="B27" s="143" t="s">
        <v>83</v>
      </c>
      <c r="C27" s="49" t="s">
        <v>74</v>
      </c>
      <c r="D27" s="57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6"/>
      <c r="AN27" s="56"/>
      <c r="AO27" s="56"/>
      <c r="AP27" s="56"/>
      <c r="AQ27" s="52">
        <f t="shared" si="0"/>
        <v>0</v>
      </c>
      <c r="AR27" s="31">
        <f t="shared" si="5"/>
        <v>33</v>
      </c>
      <c r="AS27" s="53">
        <f t="shared" si="2"/>
        <v>0</v>
      </c>
      <c r="AT27" s="16"/>
      <c r="AU27" s="16"/>
      <c r="AV27" s="16"/>
    </row>
    <row r="28" spans="1:48" ht="12.75" customHeight="1">
      <c r="A28" s="139"/>
      <c r="B28" s="139"/>
      <c r="C28" s="49" t="s">
        <v>76</v>
      </c>
      <c r="D28" s="57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6"/>
      <c r="AN28" s="56"/>
      <c r="AO28" s="56"/>
      <c r="AP28" s="56"/>
      <c r="AQ28" s="52">
        <f t="shared" si="0"/>
        <v>0</v>
      </c>
      <c r="AR28" s="31">
        <f t="shared" si="5"/>
        <v>33</v>
      </c>
      <c r="AS28" s="53">
        <f t="shared" si="2"/>
        <v>0</v>
      </c>
      <c r="AT28" s="16"/>
      <c r="AU28" s="16"/>
      <c r="AV28" s="16"/>
    </row>
    <row r="29" spans="1:48" ht="12.75" customHeight="1">
      <c r="A29" s="139"/>
      <c r="B29" s="140"/>
      <c r="C29" s="49" t="s">
        <v>77</v>
      </c>
      <c r="D29" s="57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6"/>
      <c r="AN29" s="56"/>
      <c r="AO29" s="56"/>
      <c r="AP29" s="56"/>
      <c r="AQ29" s="52">
        <f t="shared" si="0"/>
        <v>0</v>
      </c>
      <c r="AR29" s="31">
        <f t="shared" si="5"/>
        <v>33</v>
      </c>
      <c r="AS29" s="53">
        <f t="shared" si="2"/>
        <v>0</v>
      </c>
      <c r="AT29" s="16"/>
      <c r="AU29" s="16"/>
      <c r="AV29" s="16"/>
    </row>
    <row r="30" spans="1:48" ht="12.75" customHeight="1">
      <c r="A30" s="139"/>
      <c r="B30" s="143" t="s">
        <v>84</v>
      </c>
      <c r="C30" s="49" t="s">
        <v>74</v>
      </c>
      <c r="D30" s="57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6"/>
      <c r="AN30" s="56"/>
      <c r="AO30" s="56"/>
      <c r="AP30" s="56"/>
      <c r="AQ30" s="52">
        <f t="shared" si="0"/>
        <v>0</v>
      </c>
      <c r="AR30" s="31">
        <f t="shared" si="5"/>
        <v>33</v>
      </c>
      <c r="AS30" s="53">
        <f t="shared" si="2"/>
        <v>0</v>
      </c>
      <c r="AT30" s="16"/>
      <c r="AU30" s="16"/>
      <c r="AV30" s="16"/>
    </row>
    <row r="31" spans="1:48" ht="12.75" customHeight="1">
      <c r="A31" s="139"/>
      <c r="B31" s="139"/>
      <c r="C31" s="49" t="s">
        <v>76</v>
      </c>
      <c r="D31" s="57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6"/>
      <c r="AN31" s="56"/>
      <c r="AO31" s="56"/>
      <c r="AP31" s="56"/>
      <c r="AQ31" s="52">
        <f t="shared" si="0"/>
        <v>0</v>
      </c>
      <c r="AR31" s="31">
        <f t="shared" si="5"/>
        <v>33</v>
      </c>
      <c r="AS31" s="53">
        <f t="shared" si="2"/>
        <v>0</v>
      </c>
      <c r="AT31" s="16"/>
      <c r="AU31" s="16"/>
      <c r="AV31" s="16"/>
    </row>
    <row r="32" spans="1:48" ht="12.75" customHeight="1">
      <c r="A32" s="139"/>
      <c r="B32" s="140"/>
      <c r="C32" s="49" t="s">
        <v>77</v>
      </c>
      <c r="D32" s="57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6"/>
      <c r="AN32" s="56"/>
      <c r="AO32" s="56"/>
      <c r="AP32" s="56"/>
      <c r="AQ32" s="52">
        <f t="shared" si="0"/>
        <v>0</v>
      </c>
      <c r="AR32" s="31">
        <f t="shared" si="5"/>
        <v>33</v>
      </c>
      <c r="AS32" s="53">
        <f t="shared" si="2"/>
        <v>0</v>
      </c>
      <c r="AT32" s="16"/>
      <c r="AU32" s="16"/>
      <c r="AV32" s="16"/>
    </row>
    <row r="33" spans="1:48" ht="12.75" customHeight="1">
      <c r="A33" s="139"/>
      <c r="B33" s="143" t="s">
        <v>85</v>
      </c>
      <c r="C33" s="49" t="s">
        <v>74</v>
      </c>
      <c r="D33" s="57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6"/>
      <c r="AN33" s="56"/>
      <c r="AO33" s="56"/>
      <c r="AP33" s="56"/>
      <c r="AQ33" s="52">
        <f t="shared" si="0"/>
        <v>0</v>
      </c>
      <c r="AR33" s="31">
        <f t="shared" ref="AR33:AR35" si="6">33*3</f>
        <v>99</v>
      </c>
      <c r="AS33" s="53">
        <f t="shared" si="2"/>
        <v>0</v>
      </c>
      <c r="AT33" s="16"/>
      <c r="AU33" s="16"/>
      <c r="AV33" s="16"/>
    </row>
    <row r="34" spans="1:48" ht="12.75" customHeight="1">
      <c r="A34" s="139"/>
      <c r="B34" s="139"/>
      <c r="C34" s="49" t="s">
        <v>76</v>
      </c>
      <c r="D34" s="57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6"/>
      <c r="AN34" s="56"/>
      <c r="AO34" s="56"/>
      <c r="AP34" s="56"/>
      <c r="AQ34" s="52">
        <f t="shared" si="0"/>
        <v>0</v>
      </c>
      <c r="AR34" s="31">
        <f t="shared" si="6"/>
        <v>99</v>
      </c>
      <c r="AS34" s="53">
        <f t="shared" si="2"/>
        <v>0</v>
      </c>
      <c r="AT34" s="16"/>
      <c r="AU34" s="16"/>
      <c r="AV34" s="16"/>
    </row>
    <row r="35" spans="1:48" ht="12.75" customHeight="1">
      <c r="A35" s="144"/>
      <c r="B35" s="140"/>
      <c r="C35" s="49" t="s">
        <v>77</v>
      </c>
      <c r="D35" s="57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6"/>
      <c r="AN35" s="56"/>
      <c r="AO35" s="56"/>
      <c r="AP35" s="56"/>
      <c r="AQ35" s="52">
        <f t="shared" si="0"/>
        <v>0</v>
      </c>
      <c r="AR35" s="31">
        <f t="shared" si="6"/>
        <v>99</v>
      </c>
      <c r="AS35" s="53">
        <f t="shared" si="2"/>
        <v>0</v>
      </c>
      <c r="AT35" s="16"/>
      <c r="AU35" s="16"/>
      <c r="AV35" s="16"/>
    </row>
    <row r="36" spans="1:48" ht="27" customHeight="1">
      <c r="A36" s="170"/>
      <c r="B36" s="135"/>
      <c r="C36" s="135"/>
      <c r="D36" s="17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62"/>
      <c r="AO36" s="62"/>
      <c r="AP36" s="62"/>
      <c r="AQ36" s="62"/>
      <c r="AR36" s="62"/>
      <c r="AS36" s="62"/>
      <c r="AT36" s="16"/>
      <c r="AU36" s="16"/>
      <c r="AV36" s="16"/>
    </row>
    <row r="37" spans="1:48" ht="111.75" customHeight="1">
      <c r="A37" s="172" t="s">
        <v>86</v>
      </c>
      <c r="B37" s="150"/>
      <c r="C37" s="150"/>
      <c r="D37" s="151"/>
      <c r="E37" s="177" t="s">
        <v>54</v>
      </c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6"/>
      <c r="AQ37" s="138" t="s">
        <v>55</v>
      </c>
      <c r="AR37" s="138" t="s">
        <v>56</v>
      </c>
      <c r="AS37" s="156" t="s">
        <v>57</v>
      </c>
      <c r="AT37" s="38"/>
      <c r="AU37" s="38"/>
      <c r="AV37" s="38"/>
    </row>
    <row r="38" spans="1:48" ht="21.75" customHeight="1">
      <c r="A38" s="146" t="s">
        <v>58</v>
      </c>
      <c r="B38" s="148"/>
      <c r="C38" s="143" t="s">
        <v>59</v>
      </c>
      <c r="D38" s="46" t="s">
        <v>60</v>
      </c>
      <c r="E38" s="134" t="s">
        <v>61</v>
      </c>
      <c r="F38" s="135"/>
      <c r="G38" s="135"/>
      <c r="H38" s="136"/>
      <c r="I38" s="134" t="s">
        <v>62</v>
      </c>
      <c r="J38" s="135"/>
      <c r="K38" s="135"/>
      <c r="L38" s="136"/>
      <c r="M38" s="134" t="s">
        <v>63</v>
      </c>
      <c r="N38" s="135"/>
      <c r="O38" s="135"/>
      <c r="P38" s="136"/>
      <c r="Q38" s="134" t="s">
        <v>64</v>
      </c>
      <c r="R38" s="135"/>
      <c r="S38" s="135"/>
      <c r="T38" s="136"/>
      <c r="U38" s="134" t="s">
        <v>65</v>
      </c>
      <c r="V38" s="135"/>
      <c r="W38" s="136"/>
      <c r="X38" s="134" t="s">
        <v>66</v>
      </c>
      <c r="Y38" s="135"/>
      <c r="Z38" s="135"/>
      <c r="AA38" s="136"/>
      <c r="AB38" s="134" t="s">
        <v>67</v>
      </c>
      <c r="AC38" s="135"/>
      <c r="AD38" s="136"/>
      <c r="AE38" s="134" t="s">
        <v>68</v>
      </c>
      <c r="AF38" s="135"/>
      <c r="AG38" s="135"/>
      <c r="AH38" s="135"/>
      <c r="AI38" s="136"/>
      <c r="AJ38" s="134" t="s">
        <v>69</v>
      </c>
      <c r="AK38" s="135"/>
      <c r="AL38" s="136"/>
      <c r="AM38" s="134" t="s">
        <v>70</v>
      </c>
      <c r="AN38" s="135"/>
      <c r="AO38" s="135"/>
      <c r="AP38" s="136"/>
      <c r="AQ38" s="139"/>
      <c r="AR38" s="139"/>
      <c r="AS38" s="139"/>
      <c r="AT38" s="38"/>
      <c r="AU38" s="38"/>
      <c r="AV38" s="38"/>
    </row>
    <row r="39" spans="1:48" ht="11.25" customHeight="1">
      <c r="A39" s="149"/>
      <c r="B39" s="151"/>
      <c r="C39" s="140"/>
      <c r="D39" s="46" t="s">
        <v>71</v>
      </c>
      <c r="E39" s="47">
        <v>1</v>
      </c>
      <c r="F39" s="47">
        <v>2</v>
      </c>
      <c r="G39" s="47">
        <v>3</v>
      </c>
      <c r="H39" s="47">
        <v>4</v>
      </c>
      <c r="I39" s="47">
        <v>5</v>
      </c>
      <c r="J39" s="47">
        <v>6</v>
      </c>
      <c r="K39" s="47">
        <v>7</v>
      </c>
      <c r="L39" s="47">
        <v>8</v>
      </c>
      <c r="M39" s="47">
        <v>9</v>
      </c>
      <c r="N39" s="47">
        <v>10</v>
      </c>
      <c r="O39" s="47">
        <v>11</v>
      </c>
      <c r="P39" s="47">
        <v>12</v>
      </c>
      <c r="Q39" s="47">
        <v>13</v>
      </c>
      <c r="R39" s="47">
        <v>14</v>
      </c>
      <c r="S39" s="47">
        <v>15</v>
      </c>
      <c r="T39" s="47">
        <v>16</v>
      </c>
      <c r="U39" s="47">
        <v>17</v>
      </c>
      <c r="V39" s="47">
        <v>18</v>
      </c>
      <c r="W39" s="47">
        <v>19</v>
      </c>
      <c r="X39" s="47">
        <v>20</v>
      </c>
      <c r="Y39" s="47">
        <v>21</v>
      </c>
      <c r="Z39" s="47">
        <v>22</v>
      </c>
      <c r="AA39" s="47">
        <v>23</v>
      </c>
      <c r="AB39" s="47">
        <v>24</v>
      </c>
      <c r="AC39" s="47">
        <v>25</v>
      </c>
      <c r="AD39" s="63">
        <v>26</v>
      </c>
      <c r="AE39" s="47">
        <v>27</v>
      </c>
      <c r="AF39" s="47">
        <v>28</v>
      </c>
      <c r="AG39" s="47">
        <v>29</v>
      </c>
      <c r="AH39" s="47">
        <v>30</v>
      </c>
      <c r="AI39" s="47">
        <v>31</v>
      </c>
      <c r="AJ39" s="47">
        <v>32</v>
      </c>
      <c r="AK39" s="47">
        <v>33</v>
      </c>
      <c r="AL39" s="47">
        <v>34</v>
      </c>
      <c r="AM39" s="47">
        <v>35</v>
      </c>
      <c r="AN39" s="47">
        <v>36</v>
      </c>
      <c r="AO39" s="47">
        <v>37</v>
      </c>
      <c r="AP39" s="47">
        <v>38</v>
      </c>
      <c r="AQ39" s="140"/>
      <c r="AR39" s="140"/>
      <c r="AS39" s="140"/>
      <c r="AT39" s="48"/>
      <c r="AU39" s="48"/>
      <c r="AV39" s="48"/>
    </row>
    <row r="40" spans="1:48" ht="12.75" customHeight="1">
      <c r="A40" s="152" t="s">
        <v>87</v>
      </c>
      <c r="B40" s="143" t="s">
        <v>73</v>
      </c>
      <c r="C40" s="49" t="s">
        <v>88</v>
      </c>
      <c r="D40" s="64"/>
      <c r="E40" s="65"/>
      <c r="F40" s="31"/>
      <c r="G40" s="31"/>
      <c r="H40" s="31"/>
      <c r="I40" s="31"/>
      <c r="J40" s="31"/>
      <c r="K40" s="66" t="s">
        <v>79</v>
      </c>
      <c r="L40" s="31"/>
      <c r="M40" s="31"/>
      <c r="N40" s="31"/>
      <c r="O40" s="67"/>
      <c r="P40" s="66" t="s">
        <v>79</v>
      </c>
      <c r="Q40" s="65"/>
      <c r="R40" s="65"/>
      <c r="S40" s="65"/>
      <c r="T40" s="68" t="s">
        <v>79</v>
      </c>
      <c r="U40" s="65"/>
      <c r="V40" s="69" t="s">
        <v>75</v>
      </c>
      <c r="W40" s="65"/>
      <c r="X40" s="69" t="s">
        <v>79</v>
      </c>
      <c r="Y40" s="65"/>
      <c r="Z40" s="65"/>
      <c r="AA40" s="65"/>
      <c r="AB40" s="69" t="s">
        <v>75</v>
      </c>
      <c r="AC40" s="65"/>
      <c r="AD40" s="69" t="s">
        <v>75</v>
      </c>
      <c r="AE40" s="65"/>
      <c r="AF40" s="70" t="s">
        <v>75</v>
      </c>
      <c r="AG40" s="65"/>
      <c r="AH40" s="65"/>
      <c r="AI40" s="65"/>
      <c r="AJ40" s="69" t="s">
        <v>79</v>
      </c>
      <c r="AK40" s="65"/>
      <c r="AL40" s="69" t="s">
        <v>75</v>
      </c>
      <c r="AM40" s="31"/>
      <c r="AN40" s="31"/>
      <c r="AO40" s="31"/>
      <c r="AP40" s="31"/>
      <c r="AQ40" s="52">
        <f t="shared" ref="AQ40:AQ75" si="7">COUNTA(E40:AP40)</f>
        <v>10</v>
      </c>
      <c r="AR40" s="31">
        <f t="shared" ref="AR40:AR43" si="8">34*5</f>
        <v>170</v>
      </c>
      <c r="AS40" s="53">
        <f t="shared" ref="AS40:AS75" si="9">AQ40/AR40</f>
        <v>5.8823529411764705E-2</v>
      </c>
      <c r="AT40" s="16"/>
      <c r="AU40" s="16"/>
      <c r="AV40" s="16"/>
    </row>
    <row r="41" spans="1:48" ht="12.75" customHeight="1">
      <c r="A41" s="139"/>
      <c r="B41" s="139"/>
      <c r="C41" s="49" t="s">
        <v>89</v>
      </c>
      <c r="D41" s="64"/>
      <c r="E41" s="65"/>
      <c r="F41" s="31"/>
      <c r="G41" s="31"/>
      <c r="H41" s="31"/>
      <c r="I41" s="31"/>
      <c r="J41" s="31"/>
      <c r="K41" s="66" t="s">
        <v>79</v>
      </c>
      <c r="L41" s="31"/>
      <c r="M41" s="31"/>
      <c r="N41" s="31"/>
      <c r="O41" s="67"/>
      <c r="P41" s="66" t="s">
        <v>79</v>
      </c>
      <c r="Q41" s="54"/>
      <c r="R41" s="65"/>
      <c r="S41" s="65"/>
      <c r="T41" s="68" t="s">
        <v>79</v>
      </c>
      <c r="U41" s="65"/>
      <c r="V41" s="69" t="s">
        <v>75</v>
      </c>
      <c r="W41" s="65"/>
      <c r="X41" s="69" t="s">
        <v>79</v>
      </c>
      <c r="Y41" s="65"/>
      <c r="Z41" s="65"/>
      <c r="AA41" s="65"/>
      <c r="AB41" s="69" t="s">
        <v>75</v>
      </c>
      <c r="AC41" s="65"/>
      <c r="AD41" s="69" t="s">
        <v>75</v>
      </c>
      <c r="AE41" s="65"/>
      <c r="AF41" s="69" t="s">
        <v>75</v>
      </c>
      <c r="AG41" s="65"/>
      <c r="AH41" s="65"/>
      <c r="AI41" s="65"/>
      <c r="AJ41" s="69" t="s">
        <v>79</v>
      </c>
      <c r="AK41" s="65"/>
      <c r="AL41" s="69" t="s">
        <v>75</v>
      </c>
      <c r="AM41" s="31"/>
      <c r="AN41" s="31"/>
      <c r="AO41" s="31"/>
      <c r="AP41" s="31"/>
      <c r="AQ41" s="52">
        <f t="shared" si="7"/>
        <v>10</v>
      </c>
      <c r="AR41" s="31">
        <f t="shared" si="8"/>
        <v>170</v>
      </c>
      <c r="AS41" s="53">
        <f t="shared" si="9"/>
        <v>5.8823529411764705E-2</v>
      </c>
      <c r="AT41" s="16"/>
      <c r="AU41" s="16"/>
      <c r="AV41" s="16"/>
    </row>
    <row r="42" spans="1:48" ht="12.75" customHeight="1">
      <c r="A42" s="139"/>
      <c r="B42" s="139"/>
      <c r="C42" s="49" t="s">
        <v>90</v>
      </c>
      <c r="D42" s="64"/>
      <c r="E42" s="65"/>
      <c r="F42" s="31"/>
      <c r="G42" s="31"/>
      <c r="H42" s="31"/>
      <c r="I42" s="31"/>
      <c r="J42" s="31"/>
      <c r="K42" s="66" t="s">
        <v>79</v>
      </c>
      <c r="L42" s="31"/>
      <c r="M42" s="31"/>
      <c r="N42" s="31"/>
      <c r="O42" s="67"/>
      <c r="P42" s="66" t="s">
        <v>79</v>
      </c>
      <c r="Q42" s="54"/>
      <c r="R42" s="65"/>
      <c r="S42" s="65"/>
      <c r="T42" s="68" t="s">
        <v>79</v>
      </c>
      <c r="U42" s="65"/>
      <c r="V42" s="69" t="s">
        <v>75</v>
      </c>
      <c r="W42" s="65"/>
      <c r="X42" s="69" t="s">
        <v>79</v>
      </c>
      <c r="Y42" s="65"/>
      <c r="Z42" s="65"/>
      <c r="AA42" s="65"/>
      <c r="AB42" s="69" t="s">
        <v>75</v>
      </c>
      <c r="AC42" s="65"/>
      <c r="AD42" s="69" t="s">
        <v>75</v>
      </c>
      <c r="AE42" s="65"/>
      <c r="AF42" s="69" t="s">
        <v>75</v>
      </c>
      <c r="AG42" s="65"/>
      <c r="AH42" s="65"/>
      <c r="AI42" s="65"/>
      <c r="AJ42" s="69" t="s">
        <v>79</v>
      </c>
      <c r="AK42" s="65"/>
      <c r="AL42" s="69" t="s">
        <v>75</v>
      </c>
      <c r="AM42" s="31"/>
      <c r="AN42" s="31"/>
      <c r="AO42" s="31"/>
      <c r="AP42" s="31"/>
      <c r="AQ42" s="52">
        <f t="shared" si="7"/>
        <v>10</v>
      </c>
      <c r="AR42" s="31">
        <f t="shared" si="8"/>
        <v>170</v>
      </c>
      <c r="AS42" s="53">
        <f t="shared" si="9"/>
        <v>5.8823529411764705E-2</v>
      </c>
      <c r="AT42" s="16"/>
      <c r="AU42" s="16"/>
      <c r="AV42" s="16"/>
    </row>
    <row r="43" spans="1:48" ht="12.75" customHeight="1">
      <c r="A43" s="139"/>
      <c r="B43" s="140"/>
      <c r="C43" s="49" t="s">
        <v>91</v>
      </c>
      <c r="D43" s="64"/>
      <c r="E43" s="65"/>
      <c r="F43" s="31"/>
      <c r="G43" s="31"/>
      <c r="H43" s="31"/>
      <c r="I43" s="31"/>
      <c r="J43" s="31"/>
      <c r="K43" s="66" t="s">
        <v>79</v>
      </c>
      <c r="L43" s="31"/>
      <c r="M43" s="31"/>
      <c r="N43" s="31"/>
      <c r="O43" s="67"/>
      <c r="P43" s="66" t="s">
        <v>79</v>
      </c>
      <c r="Q43" s="65"/>
      <c r="R43" s="54"/>
      <c r="S43" s="54"/>
      <c r="T43" s="55" t="s">
        <v>79</v>
      </c>
      <c r="U43" s="65"/>
      <c r="V43" s="71" t="s">
        <v>75</v>
      </c>
      <c r="W43" s="54"/>
      <c r="X43" s="69" t="s">
        <v>79</v>
      </c>
      <c r="Y43" s="54"/>
      <c r="Z43" s="54"/>
      <c r="AA43" s="54"/>
      <c r="AB43" s="69" t="s">
        <v>75</v>
      </c>
      <c r="AC43" s="54"/>
      <c r="AD43" s="71" t="s">
        <v>75</v>
      </c>
      <c r="AE43" s="65"/>
      <c r="AF43" s="69" t="s">
        <v>75</v>
      </c>
      <c r="AG43" s="54"/>
      <c r="AH43" s="54"/>
      <c r="AI43" s="54"/>
      <c r="AJ43" s="69" t="s">
        <v>79</v>
      </c>
      <c r="AK43" s="54"/>
      <c r="AL43" s="71" t="s">
        <v>75</v>
      </c>
      <c r="AM43" s="31"/>
      <c r="AN43" s="31"/>
      <c r="AO43" s="31"/>
      <c r="AP43" s="31"/>
      <c r="AQ43" s="52">
        <f t="shared" si="7"/>
        <v>10</v>
      </c>
      <c r="AR43" s="31">
        <f t="shared" si="8"/>
        <v>170</v>
      </c>
      <c r="AS43" s="53">
        <f t="shared" si="9"/>
        <v>5.8823529411764705E-2</v>
      </c>
      <c r="AT43" s="16"/>
      <c r="AU43" s="16"/>
      <c r="AV43" s="16"/>
    </row>
    <row r="44" spans="1:48" ht="12.75" customHeight="1">
      <c r="A44" s="139"/>
      <c r="B44" s="143" t="s">
        <v>78</v>
      </c>
      <c r="C44" s="49" t="s">
        <v>88</v>
      </c>
      <c r="D44" s="64"/>
      <c r="E44" s="65"/>
      <c r="F44" s="72" t="s">
        <v>75</v>
      </c>
      <c r="G44" s="31"/>
      <c r="H44" s="31"/>
      <c r="I44" s="31"/>
      <c r="J44" s="31"/>
      <c r="K44" s="31"/>
      <c r="L44" s="31"/>
      <c r="M44" s="31"/>
      <c r="N44" s="31"/>
      <c r="O44" s="72" t="s">
        <v>75</v>
      </c>
      <c r="P44" s="31"/>
      <c r="Q44" s="65"/>
      <c r="R44" s="54"/>
      <c r="S44" s="54"/>
      <c r="T44" s="55" t="s">
        <v>75</v>
      </c>
      <c r="U44" s="65"/>
      <c r="V44" s="73"/>
      <c r="W44" s="54"/>
      <c r="X44" s="69" t="s">
        <v>75</v>
      </c>
      <c r="Y44" s="54"/>
      <c r="Z44" s="54"/>
      <c r="AA44" s="54"/>
      <c r="AB44" s="69" t="s">
        <v>75</v>
      </c>
      <c r="AC44" s="54"/>
      <c r="AD44" s="54"/>
      <c r="AE44" s="65"/>
      <c r="AF44" s="69" t="s">
        <v>75</v>
      </c>
      <c r="AG44" s="54"/>
      <c r="AH44" s="54"/>
      <c r="AI44" s="54"/>
      <c r="AJ44" s="69" t="s">
        <v>75</v>
      </c>
      <c r="AK44" s="54"/>
      <c r="AL44" s="54"/>
      <c r="AM44" s="31"/>
      <c r="AN44" s="31"/>
      <c r="AO44" s="31"/>
      <c r="AP44" s="31"/>
      <c r="AQ44" s="52">
        <f t="shared" si="7"/>
        <v>7</v>
      </c>
      <c r="AR44" s="31">
        <f t="shared" ref="AR44:AR51" si="10">34*4</f>
        <v>136</v>
      </c>
      <c r="AS44" s="53">
        <f t="shared" si="9"/>
        <v>5.1470588235294115E-2</v>
      </c>
      <c r="AT44" s="16"/>
      <c r="AU44" s="16"/>
      <c r="AV44" s="16"/>
    </row>
    <row r="45" spans="1:48" ht="12.75" customHeight="1">
      <c r="A45" s="139"/>
      <c r="B45" s="139"/>
      <c r="C45" s="49" t="s">
        <v>89</v>
      </c>
      <c r="D45" s="64"/>
      <c r="E45" s="65"/>
      <c r="F45" s="71" t="s">
        <v>75</v>
      </c>
      <c r="G45" s="54"/>
      <c r="H45" s="67"/>
      <c r="I45" s="54"/>
      <c r="J45" s="54"/>
      <c r="K45" s="54"/>
      <c r="L45" s="54"/>
      <c r="M45" s="65"/>
      <c r="N45" s="54"/>
      <c r="O45" s="71" t="s">
        <v>75</v>
      </c>
      <c r="P45" s="54"/>
      <c r="Q45" s="65"/>
      <c r="R45" s="54"/>
      <c r="S45" s="54"/>
      <c r="T45" s="55" t="s">
        <v>75</v>
      </c>
      <c r="U45" s="65"/>
      <c r="V45" s="73"/>
      <c r="W45" s="54"/>
      <c r="X45" s="69" t="s">
        <v>75</v>
      </c>
      <c r="Y45" s="54"/>
      <c r="Z45" s="54"/>
      <c r="AA45" s="54"/>
      <c r="AB45" s="72" t="s">
        <v>75</v>
      </c>
      <c r="AC45" s="31"/>
      <c r="AD45" s="31"/>
      <c r="AE45" s="65"/>
      <c r="AF45" s="69" t="s">
        <v>75</v>
      </c>
      <c r="AG45" s="54"/>
      <c r="AH45" s="54"/>
      <c r="AI45" s="54"/>
      <c r="AJ45" s="69" t="s">
        <v>75</v>
      </c>
      <c r="AK45" s="54"/>
      <c r="AL45" s="54"/>
      <c r="AM45" s="31"/>
      <c r="AN45" s="31"/>
      <c r="AO45" s="31"/>
      <c r="AP45" s="31"/>
      <c r="AQ45" s="52">
        <f t="shared" si="7"/>
        <v>7</v>
      </c>
      <c r="AR45" s="31">
        <f t="shared" si="10"/>
        <v>136</v>
      </c>
      <c r="AS45" s="53">
        <f t="shared" si="9"/>
        <v>5.1470588235294115E-2</v>
      </c>
      <c r="AT45" s="16"/>
      <c r="AU45" s="16"/>
      <c r="AV45" s="16"/>
    </row>
    <row r="46" spans="1:48" ht="12.75" customHeight="1">
      <c r="A46" s="139"/>
      <c r="B46" s="139"/>
      <c r="C46" s="49" t="s">
        <v>90</v>
      </c>
      <c r="D46" s="64"/>
      <c r="E46" s="65"/>
      <c r="F46" s="71" t="s">
        <v>75</v>
      </c>
      <c r="G46" s="54"/>
      <c r="H46" s="67"/>
      <c r="I46" s="54"/>
      <c r="J46" s="74"/>
      <c r="K46" s="54"/>
      <c r="L46" s="54"/>
      <c r="M46" s="65"/>
      <c r="N46" s="54"/>
      <c r="O46" s="71" t="s">
        <v>75</v>
      </c>
      <c r="P46" s="54"/>
      <c r="Q46" s="65"/>
      <c r="R46" s="54"/>
      <c r="S46" s="54"/>
      <c r="T46" s="55" t="s">
        <v>75</v>
      </c>
      <c r="U46" s="65"/>
      <c r="V46" s="73"/>
      <c r="W46" s="54"/>
      <c r="X46" s="69" t="s">
        <v>75</v>
      </c>
      <c r="Y46" s="54"/>
      <c r="Z46" s="54"/>
      <c r="AA46" s="54"/>
      <c r="AB46" s="72" t="s">
        <v>75</v>
      </c>
      <c r="AC46" s="31"/>
      <c r="AD46" s="31"/>
      <c r="AE46" s="65"/>
      <c r="AF46" s="69" t="s">
        <v>75</v>
      </c>
      <c r="AG46" s="54"/>
      <c r="AH46" s="54"/>
      <c r="AI46" s="54"/>
      <c r="AJ46" s="69" t="s">
        <v>75</v>
      </c>
      <c r="AK46" s="54"/>
      <c r="AL46" s="54"/>
      <c r="AM46" s="31"/>
      <c r="AN46" s="31"/>
      <c r="AO46" s="31"/>
      <c r="AP46" s="31"/>
      <c r="AQ46" s="52">
        <f t="shared" si="7"/>
        <v>7</v>
      </c>
      <c r="AR46" s="31">
        <f t="shared" si="10"/>
        <v>136</v>
      </c>
      <c r="AS46" s="53">
        <f t="shared" si="9"/>
        <v>5.1470588235294115E-2</v>
      </c>
      <c r="AT46" s="16"/>
      <c r="AU46" s="16"/>
      <c r="AV46" s="16"/>
    </row>
    <row r="47" spans="1:48" ht="12.75" customHeight="1">
      <c r="A47" s="139"/>
      <c r="B47" s="140"/>
      <c r="C47" s="49" t="s">
        <v>91</v>
      </c>
      <c r="D47" s="64"/>
      <c r="E47" s="65"/>
      <c r="F47" s="69" t="s">
        <v>75</v>
      </c>
      <c r="G47" s="54"/>
      <c r="H47" s="75"/>
      <c r="I47" s="65"/>
      <c r="J47" s="16"/>
      <c r="K47" s="65"/>
      <c r="L47" s="76"/>
      <c r="M47" s="65"/>
      <c r="N47" s="65"/>
      <c r="O47" s="69" t="s">
        <v>75</v>
      </c>
      <c r="P47" s="65"/>
      <c r="Q47" s="65"/>
      <c r="R47" s="54"/>
      <c r="S47" s="54"/>
      <c r="T47" s="55" t="s">
        <v>75</v>
      </c>
      <c r="U47" s="65"/>
      <c r="V47" s="73"/>
      <c r="W47" s="54"/>
      <c r="X47" s="69" t="s">
        <v>75</v>
      </c>
      <c r="Y47" s="54"/>
      <c r="Z47" s="54"/>
      <c r="AA47" s="54"/>
      <c r="AB47" s="71" t="s">
        <v>75</v>
      </c>
      <c r="AC47" s="54"/>
      <c r="AD47" s="65"/>
      <c r="AE47" s="65"/>
      <c r="AF47" s="69" t="s">
        <v>75</v>
      </c>
      <c r="AG47" s="65"/>
      <c r="AH47" s="31"/>
      <c r="AI47" s="31"/>
      <c r="AJ47" s="72" t="s">
        <v>75</v>
      </c>
      <c r="AK47" s="54"/>
      <c r="AL47" s="54"/>
      <c r="AM47" s="31"/>
      <c r="AN47" s="31"/>
      <c r="AO47" s="31"/>
      <c r="AP47" s="31"/>
      <c r="AQ47" s="52">
        <f t="shared" si="7"/>
        <v>7</v>
      </c>
      <c r="AR47" s="31">
        <f t="shared" si="10"/>
        <v>136</v>
      </c>
      <c r="AS47" s="53">
        <f t="shared" si="9"/>
        <v>5.1470588235294115E-2</v>
      </c>
      <c r="AT47" s="16"/>
      <c r="AU47" s="16"/>
      <c r="AV47" s="16"/>
    </row>
    <row r="48" spans="1:48" ht="12.75" customHeight="1">
      <c r="A48" s="139"/>
      <c r="B48" s="143" t="s">
        <v>80</v>
      </c>
      <c r="C48" s="49" t="s">
        <v>88</v>
      </c>
      <c r="D48" s="64"/>
      <c r="E48" s="65"/>
      <c r="F48" s="75"/>
      <c r="G48" s="65"/>
      <c r="H48" s="71" t="s">
        <v>79</v>
      </c>
      <c r="I48" s="31"/>
      <c r="J48" s="65"/>
      <c r="K48" s="65"/>
      <c r="L48" s="69" t="s">
        <v>79</v>
      </c>
      <c r="M48" s="65"/>
      <c r="N48" s="65"/>
      <c r="O48" s="65"/>
      <c r="P48" s="65"/>
      <c r="Q48" s="65"/>
      <c r="R48" s="54"/>
      <c r="S48" s="71" t="s">
        <v>79</v>
      </c>
      <c r="T48" s="54"/>
      <c r="U48" s="65"/>
      <c r="V48" s="73"/>
      <c r="W48" s="54"/>
      <c r="X48" s="65"/>
      <c r="Y48" s="54"/>
      <c r="Z48" s="54"/>
      <c r="AA48" s="71" t="s">
        <v>79</v>
      </c>
      <c r="AB48" s="54"/>
      <c r="AC48" s="54"/>
      <c r="AD48" s="65"/>
      <c r="AE48" s="69" t="s">
        <v>79</v>
      </c>
      <c r="AF48" s="77"/>
      <c r="AG48" s="69" t="s">
        <v>79</v>
      </c>
      <c r="AH48" s="31"/>
      <c r="AI48" s="31"/>
      <c r="AJ48" s="31"/>
      <c r="AK48" s="54"/>
      <c r="AL48" s="71" t="s">
        <v>79</v>
      </c>
      <c r="AM48" s="31"/>
      <c r="AN48" s="31"/>
      <c r="AO48" s="31"/>
      <c r="AP48" s="31"/>
      <c r="AQ48" s="52">
        <f t="shared" si="7"/>
        <v>7</v>
      </c>
      <c r="AR48" s="31">
        <f t="shared" si="10"/>
        <v>136</v>
      </c>
      <c r="AS48" s="53">
        <f t="shared" si="9"/>
        <v>5.1470588235294115E-2</v>
      </c>
      <c r="AT48" s="78"/>
      <c r="AU48" s="16"/>
      <c r="AV48" s="16"/>
    </row>
    <row r="49" spans="1:48" ht="12.75" customHeight="1">
      <c r="A49" s="139"/>
      <c r="B49" s="139"/>
      <c r="C49" s="49" t="s">
        <v>89</v>
      </c>
      <c r="D49" s="64"/>
      <c r="E49" s="65"/>
      <c r="F49" s="54"/>
      <c r="G49" s="54"/>
      <c r="H49" s="72" t="s">
        <v>79</v>
      </c>
      <c r="I49" s="65"/>
      <c r="J49" s="54"/>
      <c r="K49" s="54"/>
      <c r="L49" s="79" t="s">
        <v>79</v>
      </c>
      <c r="M49" s="65"/>
      <c r="N49" s="54"/>
      <c r="O49" s="54"/>
      <c r="P49" s="54"/>
      <c r="Q49" s="65"/>
      <c r="R49" s="54"/>
      <c r="S49" s="79" t="s">
        <v>79</v>
      </c>
      <c r="T49" s="54"/>
      <c r="U49" s="65"/>
      <c r="V49" s="73"/>
      <c r="W49" s="54"/>
      <c r="X49" s="65"/>
      <c r="Y49" s="54"/>
      <c r="Z49" s="54"/>
      <c r="AA49" s="79" t="s">
        <v>79</v>
      </c>
      <c r="AB49" s="54"/>
      <c r="AC49" s="80"/>
      <c r="AD49" s="65"/>
      <c r="AE49" s="70" t="s">
        <v>79</v>
      </c>
      <c r="AF49" s="65"/>
      <c r="AG49" s="70" t="s">
        <v>79</v>
      </c>
      <c r="AH49" s="31"/>
      <c r="AI49" s="31"/>
      <c r="AJ49" s="31"/>
      <c r="AK49" s="54"/>
      <c r="AL49" s="79" t="s">
        <v>79</v>
      </c>
      <c r="AM49" s="31"/>
      <c r="AN49" s="31"/>
      <c r="AO49" s="31"/>
      <c r="AP49" s="31"/>
      <c r="AQ49" s="52">
        <f t="shared" si="7"/>
        <v>7</v>
      </c>
      <c r="AR49" s="31">
        <f t="shared" si="10"/>
        <v>136</v>
      </c>
      <c r="AS49" s="53">
        <f t="shared" si="9"/>
        <v>5.1470588235294115E-2</v>
      </c>
      <c r="AT49" s="16"/>
      <c r="AU49" s="16"/>
      <c r="AV49" s="16"/>
    </row>
    <row r="50" spans="1:48" ht="12.75" customHeight="1">
      <c r="A50" s="139"/>
      <c r="B50" s="139"/>
      <c r="C50" s="49" t="s">
        <v>90</v>
      </c>
      <c r="D50" s="64"/>
      <c r="E50" s="65"/>
      <c r="F50" s="54"/>
      <c r="G50" s="54"/>
      <c r="H50" s="72" t="s">
        <v>79</v>
      </c>
      <c r="I50" s="65"/>
      <c r="J50" s="54"/>
      <c r="K50" s="54"/>
      <c r="L50" s="71" t="s">
        <v>79</v>
      </c>
      <c r="M50" s="65"/>
      <c r="N50" s="54"/>
      <c r="O50" s="54"/>
      <c r="P50" s="54"/>
      <c r="Q50" s="65"/>
      <c r="R50" s="54"/>
      <c r="S50" s="71" t="s">
        <v>79</v>
      </c>
      <c r="T50" s="54"/>
      <c r="U50" s="65"/>
      <c r="V50" s="73"/>
      <c r="W50" s="54"/>
      <c r="X50" s="65"/>
      <c r="Y50" s="54"/>
      <c r="Z50" s="54"/>
      <c r="AA50" s="71" t="s">
        <v>79</v>
      </c>
      <c r="AB50" s="54"/>
      <c r="AC50" s="54"/>
      <c r="AD50" s="65"/>
      <c r="AE50" s="69" t="s">
        <v>79</v>
      </c>
      <c r="AF50" s="65"/>
      <c r="AG50" s="69" t="s">
        <v>79</v>
      </c>
      <c r="AH50" s="31"/>
      <c r="AI50" s="31"/>
      <c r="AJ50" s="31"/>
      <c r="AK50" s="54"/>
      <c r="AL50" s="71" t="s">
        <v>79</v>
      </c>
      <c r="AM50" s="31"/>
      <c r="AN50" s="31"/>
      <c r="AO50" s="31"/>
      <c r="AP50" s="31"/>
      <c r="AQ50" s="52">
        <f t="shared" si="7"/>
        <v>7</v>
      </c>
      <c r="AR50" s="31">
        <f t="shared" si="10"/>
        <v>136</v>
      </c>
      <c r="AS50" s="53">
        <f t="shared" si="9"/>
        <v>5.1470588235294115E-2</v>
      </c>
      <c r="AT50" s="16"/>
      <c r="AU50" s="16"/>
      <c r="AV50" s="16"/>
    </row>
    <row r="51" spans="1:48" ht="12.75" customHeight="1">
      <c r="A51" s="139"/>
      <c r="B51" s="140"/>
      <c r="C51" s="49" t="s">
        <v>91</v>
      </c>
      <c r="D51" s="64"/>
      <c r="E51" s="65"/>
      <c r="F51" s="54"/>
      <c r="G51" s="31"/>
      <c r="H51" s="71" t="s">
        <v>79</v>
      </c>
      <c r="I51" s="65"/>
      <c r="J51" s="54"/>
      <c r="K51" s="54"/>
      <c r="L51" s="71" t="s">
        <v>79</v>
      </c>
      <c r="M51" s="65"/>
      <c r="N51" s="54"/>
      <c r="O51" s="54"/>
      <c r="P51" s="54"/>
      <c r="Q51" s="65"/>
      <c r="R51" s="54"/>
      <c r="S51" s="71" t="s">
        <v>79</v>
      </c>
      <c r="T51" s="54"/>
      <c r="U51" s="65"/>
      <c r="V51" s="73"/>
      <c r="W51" s="54"/>
      <c r="X51" s="65"/>
      <c r="Y51" s="54"/>
      <c r="Z51" s="54"/>
      <c r="AA51" s="71" t="s">
        <v>79</v>
      </c>
      <c r="AB51" s="54"/>
      <c r="AC51" s="54"/>
      <c r="AD51" s="65"/>
      <c r="AE51" s="69" t="s">
        <v>79</v>
      </c>
      <c r="AF51" s="65"/>
      <c r="AG51" s="69" t="s">
        <v>79</v>
      </c>
      <c r="AH51" s="31"/>
      <c r="AI51" s="31"/>
      <c r="AJ51" s="31"/>
      <c r="AK51" s="54"/>
      <c r="AL51" s="71" t="s">
        <v>79</v>
      </c>
      <c r="AM51" s="31"/>
      <c r="AN51" s="31"/>
      <c r="AO51" s="31"/>
      <c r="AP51" s="31"/>
      <c r="AQ51" s="52">
        <f t="shared" si="7"/>
        <v>7</v>
      </c>
      <c r="AR51" s="31">
        <f t="shared" si="10"/>
        <v>136</v>
      </c>
      <c r="AS51" s="53">
        <f t="shared" si="9"/>
        <v>5.1470588235294115E-2</v>
      </c>
      <c r="AT51" s="16"/>
      <c r="AU51" s="16"/>
      <c r="AV51" s="16"/>
    </row>
    <row r="52" spans="1:48" ht="12.75" customHeight="1">
      <c r="A52" s="139"/>
      <c r="B52" s="143" t="s">
        <v>81</v>
      </c>
      <c r="C52" s="49" t="s">
        <v>88</v>
      </c>
      <c r="D52" s="64"/>
      <c r="E52" s="65"/>
      <c r="F52" s="54"/>
      <c r="G52" s="54"/>
      <c r="H52" s="80"/>
      <c r="I52" s="65"/>
      <c r="J52" s="54"/>
      <c r="K52" s="54"/>
      <c r="L52" s="71" t="s">
        <v>79</v>
      </c>
      <c r="M52" s="65"/>
      <c r="N52" s="54"/>
      <c r="O52" s="54"/>
      <c r="P52" s="54"/>
      <c r="Q52" s="54"/>
      <c r="R52" s="54"/>
      <c r="S52" s="54"/>
      <c r="T52" s="54"/>
      <c r="U52" s="65"/>
      <c r="V52" s="71" t="s">
        <v>79</v>
      </c>
      <c r="W52" s="54"/>
      <c r="X52" s="65"/>
      <c r="Y52" s="54"/>
      <c r="Z52" s="54"/>
      <c r="AA52" s="54"/>
      <c r="AB52" s="54"/>
      <c r="AC52" s="54"/>
      <c r="AD52" s="54"/>
      <c r="AE52" s="65"/>
      <c r="AF52" s="65"/>
      <c r="AG52" s="31"/>
      <c r="AH52" s="31"/>
      <c r="AI52" s="31"/>
      <c r="AJ52" s="31"/>
      <c r="AK52" s="71" t="s">
        <v>79</v>
      </c>
      <c r="AL52" s="54"/>
      <c r="AM52" s="31"/>
      <c r="AN52" s="31"/>
      <c r="AO52" s="31"/>
      <c r="AP52" s="31"/>
      <c r="AQ52" s="52">
        <f t="shared" si="7"/>
        <v>3</v>
      </c>
      <c r="AR52" s="31">
        <f t="shared" ref="AR52:AR59" si="11">34*2</f>
        <v>68</v>
      </c>
      <c r="AS52" s="53">
        <f t="shared" si="9"/>
        <v>4.4117647058823532E-2</v>
      </c>
      <c r="AT52" s="16"/>
      <c r="AU52" s="16"/>
      <c r="AV52" s="16"/>
    </row>
    <row r="53" spans="1:48" ht="12.75" customHeight="1">
      <c r="A53" s="139"/>
      <c r="B53" s="139"/>
      <c r="C53" s="49" t="s">
        <v>89</v>
      </c>
      <c r="D53" s="64"/>
      <c r="E53" s="65"/>
      <c r="F53" s="54"/>
      <c r="G53" s="54"/>
      <c r="H53" s="80"/>
      <c r="I53" s="65"/>
      <c r="J53" s="54"/>
      <c r="K53" s="54"/>
      <c r="L53" s="71" t="s">
        <v>79</v>
      </c>
      <c r="M53" s="65"/>
      <c r="N53" s="54"/>
      <c r="O53" s="54"/>
      <c r="P53" s="54"/>
      <c r="Q53" s="54"/>
      <c r="R53" s="54"/>
      <c r="S53" s="54"/>
      <c r="T53" s="54"/>
      <c r="U53" s="75"/>
      <c r="V53" s="71" t="s">
        <v>79</v>
      </c>
      <c r="W53" s="54"/>
      <c r="X53" s="65"/>
      <c r="Y53" s="54"/>
      <c r="Z53" s="54"/>
      <c r="AA53" s="54"/>
      <c r="AB53" s="54"/>
      <c r="AC53" s="54"/>
      <c r="AD53" s="54"/>
      <c r="AE53" s="65"/>
      <c r="AF53" s="65"/>
      <c r="AG53" s="31"/>
      <c r="AH53" s="31"/>
      <c r="AI53" s="31"/>
      <c r="AJ53" s="31"/>
      <c r="AK53" s="71" t="s">
        <v>79</v>
      </c>
      <c r="AL53" s="54"/>
      <c r="AM53" s="31"/>
      <c r="AN53" s="31"/>
      <c r="AO53" s="31"/>
      <c r="AP53" s="31"/>
      <c r="AQ53" s="52">
        <f t="shared" si="7"/>
        <v>3</v>
      </c>
      <c r="AR53" s="31">
        <f t="shared" si="11"/>
        <v>68</v>
      </c>
      <c r="AS53" s="53">
        <f t="shared" si="9"/>
        <v>4.4117647058823532E-2</v>
      </c>
      <c r="AT53" s="16"/>
      <c r="AU53" s="16"/>
      <c r="AV53" s="16"/>
    </row>
    <row r="54" spans="1:48" ht="12.75" customHeight="1">
      <c r="A54" s="139"/>
      <c r="B54" s="139"/>
      <c r="C54" s="49" t="s">
        <v>90</v>
      </c>
      <c r="D54" s="64"/>
      <c r="E54" s="65"/>
      <c r="F54" s="54"/>
      <c r="G54" s="54"/>
      <c r="H54" s="54"/>
      <c r="I54" s="65"/>
      <c r="J54" s="54"/>
      <c r="K54" s="54"/>
      <c r="L54" s="71" t="s">
        <v>79</v>
      </c>
      <c r="M54" s="65"/>
      <c r="N54" s="54"/>
      <c r="O54" s="54"/>
      <c r="P54" s="54"/>
      <c r="Q54" s="65"/>
      <c r="R54" s="54"/>
      <c r="S54" s="54"/>
      <c r="T54" s="54"/>
      <c r="U54" s="65"/>
      <c r="V54" s="71" t="s">
        <v>79</v>
      </c>
      <c r="W54" s="54"/>
      <c r="X54" s="65"/>
      <c r="Y54" s="54"/>
      <c r="Z54" s="54"/>
      <c r="AA54" s="54"/>
      <c r="AB54" s="65"/>
      <c r="AC54" s="54"/>
      <c r="AD54" s="31"/>
      <c r="AE54" s="65"/>
      <c r="AF54" s="65"/>
      <c r="AG54" s="54"/>
      <c r="AH54" s="54"/>
      <c r="AI54" s="31"/>
      <c r="AJ54" s="65"/>
      <c r="AK54" s="71" t="s">
        <v>79</v>
      </c>
      <c r="AL54" s="54"/>
      <c r="AM54" s="31"/>
      <c r="AN54" s="31"/>
      <c r="AO54" s="31"/>
      <c r="AP54" s="31"/>
      <c r="AQ54" s="52">
        <f t="shared" si="7"/>
        <v>3</v>
      </c>
      <c r="AR54" s="31">
        <f t="shared" si="11"/>
        <v>68</v>
      </c>
      <c r="AS54" s="53">
        <f t="shared" si="9"/>
        <v>4.4117647058823532E-2</v>
      </c>
      <c r="AT54" s="16"/>
      <c r="AU54" s="16"/>
      <c r="AV54" s="16"/>
    </row>
    <row r="55" spans="1:48" ht="12.75" customHeight="1">
      <c r="A55" s="139"/>
      <c r="B55" s="140"/>
      <c r="C55" s="49" t="s">
        <v>91</v>
      </c>
      <c r="D55" s="64"/>
      <c r="E55" s="65"/>
      <c r="F55" s="54"/>
      <c r="G55" s="54"/>
      <c r="H55" s="54"/>
      <c r="I55" s="65"/>
      <c r="J55" s="54"/>
      <c r="K55" s="54"/>
      <c r="L55" s="71" t="s">
        <v>79</v>
      </c>
      <c r="M55" s="65"/>
      <c r="N55" s="54"/>
      <c r="O55" s="54"/>
      <c r="P55" s="54"/>
      <c r="Q55" s="65"/>
      <c r="R55" s="54"/>
      <c r="S55" s="54"/>
      <c r="T55" s="54"/>
      <c r="U55" s="65"/>
      <c r="V55" s="71" t="s">
        <v>79</v>
      </c>
      <c r="W55" s="54"/>
      <c r="X55" s="65"/>
      <c r="Y55" s="54"/>
      <c r="Z55" s="54"/>
      <c r="AA55" s="54"/>
      <c r="AB55" s="65"/>
      <c r="AC55" s="54"/>
      <c r="AD55" s="31"/>
      <c r="AE55" s="65"/>
      <c r="AF55" s="65"/>
      <c r="AG55" s="54"/>
      <c r="AH55" s="54"/>
      <c r="AI55" s="31"/>
      <c r="AJ55" s="65"/>
      <c r="AK55" s="71" t="s">
        <v>79</v>
      </c>
      <c r="AL55" s="54"/>
      <c r="AM55" s="31"/>
      <c r="AN55" s="31"/>
      <c r="AO55" s="31"/>
      <c r="AP55" s="31"/>
      <c r="AQ55" s="52">
        <f t="shared" si="7"/>
        <v>3</v>
      </c>
      <c r="AR55" s="31">
        <f t="shared" si="11"/>
        <v>68</v>
      </c>
      <c r="AS55" s="53">
        <f t="shared" si="9"/>
        <v>4.4117647058823532E-2</v>
      </c>
      <c r="AT55" s="16"/>
      <c r="AU55" s="16"/>
      <c r="AV55" s="16"/>
    </row>
    <row r="56" spans="1:48" ht="12.75" customHeight="1">
      <c r="A56" s="139"/>
      <c r="B56" s="176" t="s">
        <v>92</v>
      </c>
      <c r="C56" s="49" t="s">
        <v>88</v>
      </c>
      <c r="D56" s="64"/>
      <c r="E56" s="65"/>
      <c r="F56" s="54"/>
      <c r="G56" s="54"/>
      <c r="H56" s="54"/>
      <c r="I56" s="65"/>
      <c r="J56" s="54"/>
      <c r="K56" s="54"/>
      <c r="L56" s="54"/>
      <c r="M56" s="65"/>
      <c r="N56" s="81"/>
      <c r="O56" s="54"/>
      <c r="P56" s="54"/>
      <c r="Q56" s="65"/>
      <c r="R56" s="71" t="s">
        <v>75</v>
      </c>
      <c r="S56" s="81"/>
      <c r="T56" s="54"/>
      <c r="U56" s="65"/>
      <c r="V56" s="54"/>
      <c r="W56" s="54"/>
      <c r="X56" s="65"/>
      <c r="Y56" s="71" t="s">
        <v>75</v>
      </c>
      <c r="Z56" s="54"/>
      <c r="AA56" s="54"/>
      <c r="AB56" s="65"/>
      <c r="AC56" s="54"/>
      <c r="AD56" s="31"/>
      <c r="AE56" s="65"/>
      <c r="AF56" s="71" t="s">
        <v>75</v>
      </c>
      <c r="AG56" s="54"/>
      <c r="AH56" s="54"/>
      <c r="AI56" s="31"/>
      <c r="AJ56" s="65"/>
      <c r="AK56" s="54"/>
      <c r="AL56" s="54"/>
      <c r="AM56" s="31"/>
      <c r="AN56" s="31"/>
      <c r="AO56" s="31"/>
      <c r="AP56" s="31"/>
      <c r="AQ56" s="52">
        <f t="shared" si="7"/>
        <v>3</v>
      </c>
      <c r="AR56" s="31">
        <f t="shared" si="11"/>
        <v>68</v>
      </c>
      <c r="AS56" s="53">
        <f t="shared" si="9"/>
        <v>4.4117647058823532E-2</v>
      </c>
      <c r="AT56" s="16"/>
      <c r="AU56" s="16"/>
      <c r="AV56" s="16"/>
    </row>
    <row r="57" spans="1:48" ht="12.75" customHeight="1">
      <c r="A57" s="139"/>
      <c r="B57" s="139"/>
      <c r="C57" s="49" t="s">
        <v>89</v>
      </c>
      <c r="D57" s="64"/>
      <c r="E57" s="65"/>
      <c r="F57" s="54"/>
      <c r="G57" s="54"/>
      <c r="H57" s="54"/>
      <c r="I57" s="65"/>
      <c r="J57" s="54"/>
      <c r="K57" s="54"/>
      <c r="L57" s="54"/>
      <c r="M57" s="65"/>
      <c r="N57" s="54"/>
      <c r="O57" s="81"/>
      <c r="P57" s="54"/>
      <c r="Q57" s="65"/>
      <c r="R57" s="71" t="s">
        <v>75</v>
      </c>
      <c r="S57" s="54"/>
      <c r="T57" s="54"/>
      <c r="U57" s="65"/>
      <c r="V57" s="54"/>
      <c r="W57" s="54"/>
      <c r="X57" s="65"/>
      <c r="Y57" s="71" t="s">
        <v>75</v>
      </c>
      <c r="Z57" s="54"/>
      <c r="AA57" s="54"/>
      <c r="AB57" s="65"/>
      <c r="AC57" s="54"/>
      <c r="AD57" s="31"/>
      <c r="AE57" s="65"/>
      <c r="AF57" s="71" t="s">
        <v>75</v>
      </c>
      <c r="AG57" s="54"/>
      <c r="AH57" s="54"/>
      <c r="AI57" s="31"/>
      <c r="AJ57" s="65"/>
      <c r="AK57" s="54"/>
      <c r="AL57" s="54"/>
      <c r="AM57" s="31"/>
      <c r="AN57" s="31"/>
      <c r="AO57" s="31"/>
      <c r="AP57" s="31"/>
      <c r="AQ57" s="52">
        <f t="shared" si="7"/>
        <v>3</v>
      </c>
      <c r="AR57" s="31">
        <f t="shared" si="11"/>
        <v>68</v>
      </c>
      <c r="AS57" s="53">
        <f t="shared" si="9"/>
        <v>4.4117647058823532E-2</v>
      </c>
      <c r="AT57" s="16"/>
      <c r="AU57" s="16"/>
      <c r="AV57" s="16"/>
    </row>
    <row r="58" spans="1:48" ht="12.75" customHeight="1">
      <c r="A58" s="139"/>
      <c r="B58" s="139"/>
      <c r="C58" s="49" t="s">
        <v>90</v>
      </c>
      <c r="D58" s="64"/>
      <c r="E58" s="65"/>
      <c r="F58" s="54"/>
      <c r="G58" s="54"/>
      <c r="H58" s="54"/>
      <c r="I58" s="65"/>
      <c r="J58" s="54"/>
      <c r="K58" s="54"/>
      <c r="L58" s="54"/>
      <c r="M58" s="65"/>
      <c r="N58" s="54"/>
      <c r="O58" s="54"/>
      <c r="P58" s="54"/>
      <c r="Q58" s="65"/>
      <c r="R58" s="71" t="s">
        <v>75</v>
      </c>
      <c r="S58" s="54"/>
      <c r="T58" s="54"/>
      <c r="U58" s="65"/>
      <c r="V58" s="54"/>
      <c r="W58" s="54"/>
      <c r="X58" s="65"/>
      <c r="Y58" s="71" t="s">
        <v>75</v>
      </c>
      <c r="Z58" s="54"/>
      <c r="AA58" s="54"/>
      <c r="AB58" s="65"/>
      <c r="AC58" s="54"/>
      <c r="AD58" s="31"/>
      <c r="AE58" s="65"/>
      <c r="AF58" s="69" t="s">
        <v>75</v>
      </c>
      <c r="AG58" s="54"/>
      <c r="AH58" s="54"/>
      <c r="AI58" s="31"/>
      <c r="AJ58" s="65"/>
      <c r="AK58" s="54"/>
      <c r="AL58" s="54"/>
      <c r="AM58" s="31"/>
      <c r="AN58" s="31"/>
      <c r="AO58" s="31"/>
      <c r="AP58" s="31"/>
      <c r="AQ58" s="52">
        <f t="shared" si="7"/>
        <v>3</v>
      </c>
      <c r="AR58" s="31">
        <f t="shared" si="11"/>
        <v>68</v>
      </c>
      <c r="AS58" s="53">
        <f t="shared" si="9"/>
        <v>4.4117647058823532E-2</v>
      </c>
      <c r="AT58" s="16"/>
      <c r="AU58" s="16"/>
      <c r="AV58" s="16"/>
    </row>
    <row r="59" spans="1:48" ht="12.75" customHeight="1">
      <c r="A59" s="139"/>
      <c r="B59" s="140"/>
      <c r="C59" s="49" t="s">
        <v>91</v>
      </c>
      <c r="D59" s="64"/>
      <c r="E59" s="65"/>
      <c r="F59" s="54"/>
      <c r="G59" s="54"/>
      <c r="H59" s="54"/>
      <c r="I59" s="65"/>
      <c r="J59" s="54"/>
      <c r="K59" s="54"/>
      <c r="L59" s="54"/>
      <c r="M59" s="65"/>
      <c r="N59" s="54"/>
      <c r="O59" s="54"/>
      <c r="P59" s="81"/>
      <c r="Q59" s="65"/>
      <c r="R59" s="71" t="s">
        <v>75</v>
      </c>
      <c r="S59" s="54"/>
      <c r="T59" s="54"/>
      <c r="U59" s="65"/>
      <c r="V59" s="54"/>
      <c r="W59" s="54"/>
      <c r="X59" s="65"/>
      <c r="Y59" s="71" t="s">
        <v>75</v>
      </c>
      <c r="Z59" s="54"/>
      <c r="AA59" s="54"/>
      <c r="AB59" s="65"/>
      <c r="AC59" s="54"/>
      <c r="AD59" s="31"/>
      <c r="AE59" s="65"/>
      <c r="AF59" s="71" t="s">
        <v>75</v>
      </c>
      <c r="AG59" s="54"/>
      <c r="AH59" s="54"/>
      <c r="AI59" s="31"/>
      <c r="AJ59" s="65"/>
      <c r="AK59" s="54"/>
      <c r="AL59" s="54"/>
      <c r="AM59" s="31"/>
      <c r="AN59" s="31"/>
      <c r="AO59" s="31"/>
      <c r="AP59" s="31"/>
      <c r="AQ59" s="52">
        <f t="shared" si="7"/>
        <v>3</v>
      </c>
      <c r="AR59" s="31">
        <f t="shared" si="11"/>
        <v>68</v>
      </c>
      <c r="AS59" s="53">
        <f t="shared" si="9"/>
        <v>4.4117647058823532E-2</v>
      </c>
      <c r="AT59" s="16"/>
      <c r="AU59" s="16"/>
      <c r="AV59" s="16"/>
    </row>
    <row r="60" spans="1:48" ht="12.75" customHeight="1">
      <c r="A60" s="139"/>
      <c r="B60" s="143" t="s">
        <v>82</v>
      </c>
      <c r="C60" s="49" t="s">
        <v>88</v>
      </c>
      <c r="D60" s="64"/>
      <c r="E60" s="65"/>
      <c r="F60" s="54"/>
      <c r="G60" s="54"/>
      <c r="H60" s="54"/>
      <c r="I60" s="65"/>
      <c r="J60" s="54"/>
      <c r="K60" s="54"/>
      <c r="L60" s="54"/>
      <c r="M60" s="65"/>
      <c r="N60" s="54"/>
      <c r="O60" s="54"/>
      <c r="P60" s="54"/>
      <c r="Q60" s="65"/>
      <c r="R60" s="54"/>
      <c r="S60" s="54"/>
      <c r="T60" s="54"/>
      <c r="U60" s="65"/>
      <c r="V60" s="54"/>
      <c r="W60" s="54"/>
      <c r="X60" s="65"/>
      <c r="Y60" s="54"/>
      <c r="Z60" s="54"/>
      <c r="AA60" s="31"/>
      <c r="AB60" s="65"/>
      <c r="AC60" s="54"/>
      <c r="AD60" s="54"/>
      <c r="AE60" s="65"/>
      <c r="AF60" s="65"/>
      <c r="AG60" s="54"/>
      <c r="AH60" s="54"/>
      <c r="AI60" s="54"/>
      <c r="AJ60" s="31"/>
      <c r="AK60" s="54"/>
      <c r="AL60" s="54"/>
      <c r="AM60" s="31"/>
      <c r="AN60" s="31"/>
      <c r="AO60" s="31"/>
      <c r="AP60" s="31"/>
      <c r="AQ60" s="52">
        <f t="shared" si="7"/>
        <v>0</v>
      </c>
      <c r="AR60" s="31">
        <f t="shared" ref="AR60:AR71" si="12">34*1</f>
        <v>34</v>
      </c>
      <c r="AS60" s="53">
        <f t="shared" si="9"/>
        <v>0</v>
      </c>
      <c r="AT60" s="16"/>
      <c r="AU60" s="16"/>
      <c r="AV60" s="16"/>
    </row>
    <row r="61" spans="1:48" ht="12.75" customHeight="1">
      <c r="A61" s="139"/>
      <c r="B61" s="139"/>
      <c r="C61" s="49" t="s">
        <v>89</v>
      </c>
      <c r="D61" s="64"/>
      <c r="E61" s="65"/>
      <c r="F61" s="54"/>
      <c r="G61" s="54"/>
      <c r="H61" s="54"/>
      <c r="I61" s="65"/>
      <c r="J61" s="54"/>
      <c r="K61" s="54"/>
      <c r="L61" s="54"/>
      <c r="M61" s="65"/>
      <c r="N61" s="54"/>
      <c r="O61" s="54"/>
      <c r="P61" s="54"/>
      <c r="Q61" s="65"/>
      <c r="R61" s="54"/>
      <c r="S61" s="54"/>
      <c r="T61" s="54"/>
      <c r="U61" s="65"/>
      <c r="V61" s="54"/>
      <c r="W61" s="54"/>
      <c r="X61" s="65"/>
      <c r="Y61" s="54"/>
      <c r="Z61" s="54"/>
      <c r="AA61" s="31"/>
      <c r="AB61" s="65"/>
      <c r="AC61" s="54"/>
      <c r="AD61" s="54"/>
      <c r="AE61" s="65"/>
      <c r="AF61" s="65"/>
      <c r="AG61" s="54"/>
      <c r="AH61" s="54"/>
      <c r="AI61" s="54"/>
      <c r="AJ61" s="31"/>
      <c r="AK61" s="54"/>
      <c r="AL61" s="54"/>
      <c r="AM61" s="31"/>
      <c r="AN61" s="31"/>
      <c r="AO61" s="31"/>
      <c r="AP61" s="31"/>
      <c r="AQ61" s="52">
        <f t="shared" si="7"/>
        <v>0</v>
      </c>
      <c r="AR61" s="31">
        <f t="shared" si="12"/>
        <v>34</v>
      </c>
      <c r="AS61" s="53">
        <f t="shared" si="9"/>
        <v>0</v>
      </c>
      <c r="AT61" s="16"/>
      <c r="AU61" s="16"/>
      <c r="AV61" s="16"/>
    </row>
    <row r="62" spans="1:48" ht="12.75" customHeight="1">
      <c r="A62" s="139"/>
      <c r="B62" s="139"/>
      <c r="C62" s="49" t="s">
        <v>90</v>
      </c>
      <c r="D62" s="65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31"/>
      <c r="AN62" s="31"/>
      <c r="AO62" s="31"/>
      <c r="AP62" s="31"/>
      <c r="AQ62" s="52">
        <f t="shared" si="7"/>
        <v>0</v>
      </c>
      <c r="AR62" s="31">
        <f t="shared" si="12"/>
        <v>34</v>
      </c>
      <c r="AS62" s="53">
        <f t="shared" si="9"/>
        <v>0</v>
      </c>
      <c r="AT62" s="16"/>
      <c r="AU62" s="16"/>
      <c r="AV62" s="16"/>
    </row>
    <row r="63" spans="1:48" ht="15" customHeight="1">
      <c r="A63" s="139"/>
      <c r="B63" s="140"/>
      <c r="C63" s="49" t="s">
        <v>91</v>
      </c>
      <c r="D63" s="82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52">
        <f t="shared" si="7"/>
        <v>0</v>
      </c>
      <c r="AR63" s="31">
        <f t="shared" si="12"/>
        <v>34</v>
      </c>
      <c r="AS63" s="53">
        <f t="shared" si="9"/>
        <v>0</v>
      </c>
      <c r="AT63" s="38"/>
      <c r="AU63" s="38"/>
      <c r="AV63" s="38"/>
    </row>
    <row r="64" spans="1:48" ht="16.5" customHeight="1">
      <c r="A64" s="139"/>
      <c r="B64" s="143" t="s">
        <v>83</v>
      </c>
      <c r="C64" s="49" t="s">
        <v>88</v>
      </c>
      <c r="D64" s="84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52">
        <f t="shared" si="7"/>
        <v>0</v>
      </c>
      <c r="AR64" s="31">
        <f t="shared" si="12"/>
        <v>34</v>
      </c>
      <c r="AS64" s="53">
        <f t="shared" si="9"/>
        <v>0</v>
      </c>
      <c r="AT64" s="38"/>
      <c r="AU64" s="38"/>
      <c r="AV64" s="38"/>
    </row>
    <row r="65" spans="1:48" ht="16.5" customHeight="1">
      <c r="A65" s="139"/>
      <c r="B65" s="139"/>
      <c r="C65" s="49" t="s">
        <v>89</v>
      </c>
      <c r="D65" s="84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52">
        <f t="shared" si="7"/>
        <v>0</v>
      </c>
      <c r="AR65" s="31">
        <f t="shared" si="12"/>
        <v>34</v>
      </c>
      <c r="AS65" s="53">
        <f t="shared" si="9"/>
        <v>0</v>
      </c>
      <c r="AT65" s="38"/>
      <c r="AU65" s="38"/>
      <c r="AV65" s="38"/>
    </row>
    <row r="66" spans="1:48" ht="11.25" customHeight="1">
      <c r="A66" s="139"/>
      <c r="B66" s="139"/>
      <c r="C66" s="49" t="s">
        <v>90</v>
      </c>
      <c r="D66" s="84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52">
        <f t="shared" si="7"/>
        <v>0</v>
      </c>
      <c r="AR66" s="31">
        <f t="shared" si="12"/>
        <v>34</v>
      </c>
      <c r="AS66" s="53">
        <f t="shared" si="9"/>
        <v>0</v>
      </c>
      <c r="AT66" s="48"/>
      <c r="AU66" s="48"/>
      <c r="AV66" s="48"/>
    </row>
    <row r="67" spans="1:48" ht="12.75" customHeight="1">
      <c r="A67" s="139"/>
      <c r="B67" s="140"/>
      <c r="C67" s="49" t="s">
        <v>91</v>
      </c>
      <c r="D67" s="64"/>
      <c r="E67" s="65"/>
      <c r="F67" s="65"/>
      <c r="G67" s="54"/>
      <c r="H67" s="65"/>
      <c r="I67" s="65"/>
      <c r="J67" s="16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31"/>
      <c r="AN67" s="31"/>
      <c r="AO67" s="31"/>
      <c r="AP67" s="31"/>
      <c r="AQ67" s="52">
        <f t="shared" si="7"/>
        <v>0</v>
      </c>
      <c r="AR67" s="31">
        <f t="shared" si="12"/>
        <v>34</v>
      </c>
      <c r="AS67" s="53">
        <f t="shared" si="9"/>
        <v>0</v>
      </c>
      <c r="AT67" s="16"/>
      <c r="AU67" s="16"/>
      <c r="AV67" s="16"/>
    </row>
    <row r="68" spans="1:48" ht="12.75" customHeight="1">
      <c r="A68" s="139"/>
      <c r="B68" s="143" t="s">
        <v>84</v>
      </c>
      <c r="C68" s="49" t="s">
        <v>88</v>
      </c>
      <c r="D68" s="64"/>
      <c r="E68" s="65"/>
      <c r="F68" s="65"/>
      <c r="G68" s="65"/>
      <c r="H68" s="54"/>
      <c r="I68" s="16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31"/>
      <c r="AN68" s="31"/>
      <c r="AO68" s="31"/>
      <c r="AP68" s="31"/>
      <c r="AQ68" s="52">
        <f t="shared" si="7"/>
        <v>0</v>
      </c>
      <c r="AR68" s="31">
        <f t="shared" si="12"/>
        <v>34</v>
      </c>
      <c r="AS68" s="53">
        <f t="shared" si="9"/>
        <v>0</v>
      </c>
      <c r="AT68" s="16"/>
      <c r="AU68" s="16"/>
      <c r="AV68" s="16"/>
    </row>
    <row r="69" spans="1:48" ht="12.75" customHeight="1">
      <c r="A69" s="139"/>
      <c r="B69" s="139"/>
      <c r="C69" s="49" t="s">
        <v>89</v>
      </c>
      <c r="D69" s="64"/>
      <c r="E69" s="65"/>
      <c r="F69" s="65"/>
      <c r="G69" s="65"/>
      <c r="H69" s="74"/>
      <c r="I69" s="16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31"/>
      <c r="AN69" s="31"/>
      <c r="AO69" s="31"/>
      <c r="AP69" s="31"/>
      <c r="AQ69" s="52">
        <f t="shared" si="7"/>
        <v>0</v>
      </c>
      <c r="AR69" s="31">
        <f t="shared" si="12"/>
        <v>34</v>
      </c>
      <c r="AS69" s="53">
        <f t="shared" si="9"/>
        <v>0</v>
      </c>
      <c r="AT69" s="16"/>
      <c r="AU69" s="16"/>
      <c r="AV69" s="16"/>
    </row>
    <row r="70" spans="1:48" ht="12.75" customHeight="1">
      <c r="A70" s="139"/>
      <c r="B70" s="139"/>
      <c r="C70" s="49" t="s">
        <v>90</v>
      </c>
      <c r="D70" s="64"/>
      <c r="E70" s="65"/>
      <c r="F70" s="54"/>
      <c r="G70" s="54"/>
      <c r="H70" s="16"/>
      <c r="I70" s="65"/>
      <c r="J70" s="54"/>
      <c r="K70" s="54"/>
      <c r="L70" s="54"/>
      <c r="M70" s="65"/>
      <c r="N70" s="54"/>
      <c r="O70" s="54"/>
      <c r="P70" s="54"/>
      <c r="Q70" s="65"/>
      <c r="R70" s="54"/>
      <c r="S70" s="54"/>
      <c r="T70" s="54"/>
      <c r="U70" s="65"/>
      <c r="V70" s="54"/>
      <c r="W70" s="54"/>
      <c r="X70" s="65"/>
      <c r="Y70" s="54"/>
      <c r="Z70" s="54"/>
      <c r="AA70" s="54"/>
      <c r="AB70" s="65"/>
      <c r="AC70" s="54"/>
      <c r="AD70" s="54"/>
      <c r="AE70" s="65"/>
      <c r="AF70" s="65"/>
      <c r="AG70" s="54"/>
      <c r="AH70" s="54"/>
      <c r="AI70" s="54"/>
      <c r="AJ70" s="65"/>
      <c r="AK70" s="54"/>
      <c r="AL70" s="54"/>
      <c r="AM70" s="31"/>
      <c r="AN70" s="31"/>
      <c r="AO70" s="31"/>
      <c r="AP70" s="31"/>
      <c r="AQ70" s="52">
        <f t="shared" si="7"/>
        <v>0</v>
      </c>
      <c r="AR70" s="31">
        <f t="shared" si="12"/>
        <v>34</v>
      </c>
      <c r="AS70" s="53">
        <f t="shared" si="9"/>
        <v>0</v>
      </c>
      <c r="AT70" s="16"/>
      <c r="AU70" s="16"/>
      <c r="AV70" s="16"/>
    </row>
    <row r="71" spans="1:48" ht="12.75" customHeight="1">
      <c r="A71" s="139"/>
      <c r="B71" s="140"/>
      <c r="C71" s="49" t="s">
        <v>91</v>
      </c>
      <c r="D71" s="64"/>
      <c r="E71" s="65"/>
      <c r="F71" s="54"/>
      <c r="G71" s="16"/>
      <c r="H71" s="54"/>
      <c r="I71" s="65"/>
      <c r="J71" s="54"/>
      <c r="K71" s="54"/>
      <c r="L71" s="54"/>
      <c r="M71" s="65"/>
      <c r="N71" s="54"/>
      <c r="O71" s="54"/>
      <c r="P71" s="54"/>
      <c r="Q71" s="65"/>
      <c r="R71" s="54"/>
      <c r="S71" s="54"/>
      <c r="T71" s="54"/>
      <c r="U71" s="65"/>
      <c r="V71" s="54"/>
      <c r="W71" s="54"/>
      <c r="X71" s="65"/>
      <c r="Y71" s="54"/>
      <c r="Z71" s="54"/>
      <c r="AA71" s="54"/>
      <c r="AB71" s="65"/>
      <c r="AC71" s="54"/>
      <c r="AD71" s="54"/>
      <c r="AE71" s="65"/>
      <c r="AF71" s="65"/>
      <c r="AG71" s="54"/>
      <c r="AH71" s="54"/>
      <c r="AI71" s="54"/>
      <c r="AJ71" s="65"/>
      <c r="AK71" s="54"/>
      <c r="AL71" s="54"/>
      <c r="AM71" s="31"/>
      <c r="AN71" s="31"/>
      <c r="AO71" s="31"/>
      <c r="AP71" s="31"/>
      <c r="AQ71" s="52">
        <f t="shared" si="7"/>
        <v>0</v>
      </c>
      <c r="AR71" s="31">
        <f t="shared" si="12"/>
        <v>34</v>
      </c>
      <c r="AS71" s="53">
        <f t="shared" si="9"/>
        <v>0</v>
      </c>
      <c r="AT71" s="16"/>
      <c r="AU71" s="16"/>
      <c r="AV71" s="16"/>
    </row>
    <row r="72" spans="1:48" ht="12.75" customHeight="1">
      <c r="A72" s="139"/>
      <c r="B72" s="143" t="s">
        <v>85</v>
      </c>
      <c r="C72" s="49" t="s">
        <v>88</v>
      </c>
      <c r="D72" s="64"/>
      <c r="E72" s="65"/>
      <c r="F72" s="54"/>
      <c r="G72" s="54"/>
      <c r="H72" s="16"/>
      <c r="I72" s="54"/>
      <c r="J72" s="54"/>
      <c r="K72" s="54"/>
      <c r="L72" s="54"/>
      <c r="M72" s="65"/>
      <c r="N72" s="54"/>
      <c r="O72" s="54"/>
      <c r="P72" s="54"/>
      <c r="Q72" s="65"/>
      <c r="R72" s="54"/>
      <c r="S72" s="54"/>
      <c r="T72" s="54"/>
      <c r="U72" s="65"/>
      <c r="V72" s="54"/>
      <c r="W72" s="54"/>
      <c r="X72" s="65"/>
      <c r="Y72" s="54"/>
      <c r="Z72" s="54"/>
      <c r="AA72" s="54"/>
      <c r="AB72" s="31"/>
      <c r="AC72" s="31"/>
      <c r="AD72" s="31"/>
      <c r="AE72" s="65"/>
      <c r="AF72" s="65"/>
      <c r="AG72" s="54"/>
      <c r="AH72" s="54"/>
      <c r="AI72" s="54"/>
      <c r="AJ72" s="65"/>
      <c r="AK72" s="54"/>
      <c r="AL72" s="54"/>
      <c r="AM72" s="31"/>
      <c r="AN72" s="31"/>
      <c r="AO72" s="31"/>
      <c r="AP72" s="31"/>
      <c r="AQ72" s="52">
        <f t="shared" si="7"/>
        <v>0</v>
      </c>
      <c r="AR72" s="31">
        <f t="shared" ref="AR72:AR75" si="13">34*2</f>
        <v>68</v>
      </c>
      <c r="AS72" s="53">
        <f t="shared" si="9"/>
        <v>0</v>
      </c>
      <c r="AT72" s="16"/>
      <c r="AU72" s="16"/>
      <c r="AV72" s="16"/>
    </row>
    <row r="73" spans="1:48" ht="12.75" customHeight="1">
      <c r="A73" s="139"/>
      <c r="B73" s="139"/>
      <c r="C73" s="49" t="s">
        <v>89</v>
      </c>
      <c r="D73" s="64"/>
      <c r="E73" s="65"/>
      <c r="F73" s="54"/>
      <c r="G73" s="54"/>
      <c r="H73" s="16"/>
      <c r="I73" s="54"/>
      <c r="J73" s="54"/>
      <c r="K73" s="54"/>
      <c r="L73" s="54"/>
      <c r="M73" s="65"/>
      <c r="N73" s="54"/>
      <c r="O73" s="54"/>
      <c r="P73" s="54"/>
      <c r="Q73" s="65"/>
      <c r="R73" s="54"/>
      <c r="S73" s="54"/>
      <c r="T73" s="54"/>
      <c r="U73" s="65"/>
      <c r="V73" s="54"/>
      <c r="W73" s="54"/>
      <c r="X73" s="65"/>
      <c r="Y73" s="54"/>
      <c r="Z73" s="54"/>
      <c r="AA73" s="54"/>
      <c r="AB73" s="31"/>
      <c r="AC73" s="31"/>
      <c r="AD73" s="31"/>
      <c r="AE73" s="65"/>
      <c r="AF73" s="65"/>
      <c r="AG73" s="54"/>
      <c r="AH73" s="54"/>
      <c r="AI73" s="54"/>
      <c r="AJ73" s="65"/>
      <c r="AK73" s="54"/>
      <c r="AL73" s="54"/>
      <c r="AM73" s="31"/>
      <c r="AN73" s="31"/>
      <c r="AO73" s="31"/>
      <c r="AP73" s="31"/>
      <c r="AQ73" s="52">
        <f t="shared" si="7"/>
        <v>0</v>
      </c>
      <c r="AR73" s="31">
        <f t="shared" si="13"/>
        <v>68</v>
      </c>
      <c r="AS73" s="53">
        <f t="shared" si="9"/>
        <v>0</v>
      </c>
      <c r="AT73" s="16"/>
      <c r="AU73" s="16"/>
      <c r="AV73" s="16"/>
    </row>
    <row r="74" spans="1:48" ht="12.75" customHeight="1">
      <c r="A74" s="139"/>
      <c r="B74" s="139"/>
      <c r="C74" s="49" t="s">
        <v>90</v>
      </c>
      <c r="D74" s="64"/>
      <c r="E74" s="65"/>
      <c r="F74" s="54"/>
      <c r="G74" s="54"/>
      <c r="H74" s="54"/>
      <c r="I74" s="65"/>
      <c r="J74" s="54"/>
      <c r="K74" s="54"/>
      <c r="L74" s="54"/>
      <c r="M74" s="65"/>
      <c r="N74" s="54"/>
      <c r="O74" s="54"/>
      <c r="P74" s="54"/>
      <c r="Q74" s="65"/>
      <c r="R74" s="54"/>
      <c r="S74" s="54"/>
      <c r="T74" s="54"/>
      <c r="U74" s="65"/>
      <c r="V74" s="54"/>
      <c r="W74" s="54"/>
      <c r="X74" s="65"/>
      <c r="Y74" s="54"/>
      <c r="Z74" s="54"/>
      <c r="AA74" s="54"/>
      <c r="AB74" s="54"/>
      <c r="AC74" s="54"/>
      <c r="AD74" s="65"/>
      <c r="AE74" s="65"/>
      <c r="AF74" s="65"/>
      <c r="AG74" s="65"/>
      <c r="AH74" s="31"/>
      <c r="AI74" s="31"/>
      <c r="AJ74" s="31"/>
      <c r="AK74" s="54"/>
      <c r="AL74" s="54"/>
      <c r="AM74" s="31"/>
      <c r="AN74" s="31"/>
      <c r="AO74" s="31"/>
      <c r="AP74" s="31"/>
      <c r="AQ74" s="52">
        <f t="shared" si="7"/>
        <v>0</v>
      </c>
      <c r="AR74" s="31">
        <f t="shared" si="13"/>
        <v>68</v>
      </c>
      <c r="AS74" s="53">
        <f t="shared" si="9"/>
        <v>0</v>
      </c>
      <c r="AT74" s="16"/>
      <c r="AU74" s="16"/>
      <c r="AV74" s="16"/>
    </row>
    <row r="75" spans="1:48" ht="12.75" customHeight="1">
      <c r="A75" s="144"/>
      <c r="B75" s="140"/>
      <c r="C75" s="49" t="s">
        <v>91</v>
      </c>
      <c r="D75" s="64"/>
      <c r="E75" s="65"/>
      <c r="F75" s="54"/>
      <c r="G75" s="54"/>
      <c r="H75" s="54"/>
      <c r="I75" s="65"/>
      <c r="J75" s="54"/>
      <c r="K75" s="54"/>
      <c r="L75" s="54"/>
      <c r="M75" s="65"/>
      <c r="N75" s="54"/>
      <c r="O75" s="54"/>
      <c r="P75" s="54"/>
      <c r="Q75" s="65"/>
      <c r="R75" s="54"/>
      <c r="S75" s="54"/>
      <c r="T75" s="54"/>
      <c r="U75" s="65"/>
      <c r="V75" s="54"/>
      <c r="W75" s="54"/>
      <c r="X75" s="65"/>
      <c r="Y75" s="54"/>
      <c r="Z75" s="54"/>
      <c r="AA75" s="54"/>
      <c r="AB75" s="54"/>
      <c r="AC75" s="54"/>
      <c r="AD75" s="65"/>
      <c r="AE75" s="65"/>
      <c r="AF75" s="65"/>
      <c r="AG75" s="65"/>
      <c r="AH75" s="31"/>
      <c r="AI75" s="31"/>
      <c r="AJ75" s="31"/>
      <c r="AK75" s="54"/>
      <c r="AL75" s="54"/>
      <c r="AM75" s="31"/>
      <c r="AN75" s="31"/>
      <c r="AO75" s="31"/>
      <c r="AP75" s="31"/>
      <c r="AQ75" s="52">
        <f t="shared" si="7"/>
        <v>0</v>
      </c>
      <c r="AR75" s="31">
        <f t="shared" si="13"/>
        <v>68</v>
      </c>
      <c r="AS75" s="53">
        <f t="shared" si="9"/>
        <v>0</v>
      </c>
      <c r="AT75" s="16"/>
      <c r="AU75" s="16"/>
      <c r="AV75" s="16"/>
    </row>
    <row r="76" spans="1:48" ht="27" customHeight="1">
      <c r="A76" s="62"/>
      <c r="B76" s="86"/>
      <c r="C76" s="86"/>
      <c r="D76" s="86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2"/>
      <c r="AN76" s="62"/>
      <c r="AO76" s="62"/>
      <c r="AP76" s="62"/>
      <c r="AQ76" s="62"/>
      <c r="AR76" s="62"/>
      <c r="AS76" s="62"/>
      <c r="AT76" s="16"/>
      <c r="AU76" s="16"/>
      <c r="AV76" s="16"/>
    </row>
    <row r="77" spans="1:48" ht="114" customHeight="1">
      <c r="A77" s="145" t="s">
        <v>93</v>
      </c>
      <c r="B77" s="135"/>
      <c r="C77" s="135"/>
      <c r="D77" s="136"/>
      <c r="E77" s="177" t="s">
        <v>54</v>
      </c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6"/>
      <c r="AQ77" s="138" t="s">
        <v>55</v>
      </c>
      <c r="AR77" s="138" t="s">
        <v>56</v>
      </c>
      <c r="AS77" s="156" t="s">
        <v>57</v>
      </c>
      <c r="AT77" s="16"/>
      <c r="AU77" s="16"/>
      <c r="AV77" s="16"/>
    </row>
    <row r="78" spans="1:48" ht="12.75" customHeight="1">
      <c r="A78" s="146" t="s">
        <v>58</v>
      </c>
      <c r="B78" s="148"/>
      <c r="C78" s="143" t="s">
        <v>59</v>
      </c>
      <c r="D78" s="46" t="s">
        <v>60</v>
      </c>
      <c r="E78" s="134" t="s">
        <v>61</v>
      </c>
      <c r="F78" s="135"/>
      <c r="G78" s="135"/>
      <c r="H78" s="136"/>
      <c r="I78" s="134" t="s">
        <v>62</v>
      </c>
      <c r="J78" s="135"/>
      <c r="K78" s="135"/>
      <c r="L78" s="136"/>
      <c r="M78" s="134" t="s">
        <v>63</v>
      </c>
      <c r="N78" s="135"/>
      <c r="O78" s="135"/>
      <c r="P78" s="136"/>
      <c r="Q78" s="134" t="s">
        <v>64</v>
      </c>
      <c r="R78" s="135"/>
      <c r="S78" s="135"/>
      <c r="T78" s="136"/>
      <c r="U78" s="134" t="s">
        <v>65</v>
      </c>
      <c r="V78" s="135"/>
      <c r="W78" s="136"/>
      <c r="X78" s="134" t="s">
        <v>66</v>
      </c>
      <c r="Y78" s="135"/>
      <c r="Z78" s="135"/>
      <c r="AA78" s="136"/>
      <c r="AB78" s="134" t="s">
        <v>67</v>
      </c>
      <c r="AC78" s="135"/>
      <c r="AD78" s="136"/>
      <c r="AE78" s="134" t="s">
        <v>68</v>
      </c>
      <c r="AF78" s="135"/>
      <c r="AG78" s="135"/>
      <c r="AH78" s="135"/>
      <c r="AI78" s="136"/>
      <c r="AJ78" s="134" t="s">
        <v>69</v>
      </c>
      <c r="AK78" s="135"/>
      <c r="AL78" s="136"/>
      <c r="AM78" s="134" t="s">
        <v>70</v>
      </c>
      <c r="AN78" s="135"/>
      <c r="AO78" s="135"/>
      <c r="AP78" s="136"/>
      <c r="AQ78" s="139"/>
      <c r="AR78" s="139"/>
      <c r="AS78" s="139"/>
      <c r="AT78" s="38"/>
      <c r="AU78" s="38"/>
      <c r="AV78" s="38"/>
    </row>
    <row r="79" spans="1:48" ht="16.5" customHeight="1">
      <c r="A79" s="149"/>
      <c r="B79" s="151"/>
      <c r="C79" s="140"/>
      <c r="D79" s="46" t="s">
        <v>71</v>
      </c>
      <c r="E79" s="47">
        <v>1</v>
      </c>
      <c r="F79" s="47">
        <v>2</v>
      </c>
      <c r="G79" s="47">
        <v>3</v>
      </c>
      <c r="H79" s="47">
        <v>4</v>
      </c>
      <c r="I79" s="47">
        <v>5</v>
      </c>
      <c r="J79" s="47">
        <v>6</v>
      </c>
      <c r="K79" s="47">
        <v>7</v>
      </c>
      <c r="L79" s="47">
        <v>8</v>
      </c>
      <c r="M79" s="47">
        <v>9</v>
      </c>
      <c r="N79" s="47">
        <v>10</v>
      </c>
      <c r="O79" s="47">
        <v>11</v>
      </c>
      <c r="P79" s="47">
        <v>12</v>
      </c>
      <c r="Q79" s="47">
        <v>13</v>
      </c>
      <c r="R79" s="47">
        <v>14</v>
      </c>
      <c r="S79" s="47">
        <v>15</v>
      </c>
      <c r="T79" s="47">
        <v>16</v>
      </c>
      <c r="U79" s="47">
        <v>17</v>
      </c>
      <c r="V79" s="47">
        <v>18</v>
      </c>
      <c r="W79" s="47">
        <v>19</v>
      </c>
      <c r="X79" s="47">
        <v>20</v>
      </c>
      <c r="Y79" s="47">
        <v>21</v>
      </c>
      <c r="Z79" s="47">
        <v>22</v>
      </c>
      <c r="AA79" s="47">
        <v>23</v>
      </c>
      <c r="AB79" s="47">
        <v>24</v>
      </c>
      <c r="AC79" s="47">
        <v>25</v>
      </c>
      <c r="AD79" s="47">
        <v>26</v>
      </c>
      <c r="AE79" s="47">
        <v>27</v>
      </c>
      <c r="AF79" s="47">
        <v>28</v>
      </c>
      <c r="AG79" s="47">
        <v>29</v>
      </c>
      <c r="AH79" s="47">
        <v>30</v>
      </c>
      <c r="AI79" s="47">
        <v>31</v>
      </c>
      <c r="AJ79" s="47">
        <v>32</v>
      </c>
      <c r="AK79" s="47">
        <v>33</v>
      </c>
      <c r="AL79" s="47">
        <v>34</v>
      </c>
      <c r="AM79" s="47">
        <v>35</v>
      </c>
      <c r="AN79" s="47">
        <v>36</v>
      </c>
      <c r="AO79" s="47">
        <v>37</v>
      </c>
      <c r="AP79" s="47">
        <v>38</v>
      </c>
      <c r="AQ79" s="140"/>
      <c r="AR79" s="140"/>
      <c r="AS79" s="140"/>
      <c r="AT79" s="38"/>
      <c r="AU79" s="38"/>
      <c r="AV79" s="38"/>
    </row>
    <row r="80" spans="1:48" ht="11.25" customHeight="1">
      <c r="A80" s="152" t="s">
        <v>87</v>
      </c>
      <c r="B80" s="143" t="s">
        <v>73</v>
      </c>
      <c r="C80" s="49" t="s">
        <v>94</v>
      </c>
      <c r="D80" s="64"/>
      <c r="E80" s="65"/>
      <c r="F80" s="31"/>
      <c r="G80" s="31"/>
      <c r="H80" s="31"/>
      <c r="I80" s="69" t="s">
        <v>75</v>
      </c>
      <c r="J80" s="54"/>
      <c r="K80" s="54"/>
      <c r="L80" s="87"/>
      <c r="M80" s="65"/>
      <c r="N80" s="71" t="s">
        <v>75</v>
      </c>
      <c r="O80" s="54"/>
      <c r="P80" s="54"/>
      <c r="Q80" s="65"/>
      <c r="R80" s="54"/>
      <c r="S80" s="54"/>
      <c r="T80" s="71" t="s">
        <v>75</v>
      </c>
      <c r="U80" s="65"/>
      <c r="V80" s="54"/>
      <c r="W80" s="88"/>
      <c r="X80" s="65"/>
      <c r="Y80" s="54"/>
      <c r="Z80" s="54"/>
      <c r="AA80" s="54"/>
      <c r="AB80" s="69" t="s">
        <v>75</v>
      </c>
      <c r="AC80" s="54"/>
      <c r="AD80" s="31"/>
      <c r="AE80" s="89" t="s">
        <v>79</v>
      </c>
      <c r="AF80" s="65"/>
      <c r="AG80" s="54"/>
      <c r="AI80" s="31"/>
      <c r="AJ80" s="71" t="s">
        <v>75</v>
      </c>
      <c r="AK80" s="54"/>
      <c r="AL80" s="71" t="s">
        <v>75</v>
      </c>
      <c r="AM80" s="31"/>
      <c r="AN80" s="31"/>
      <c r="AO80" s="31"/>
      <c r="AP80" s="31"/>
      <c r="AQ80" s="52">
        <f t="shared" ref="AQ80:AQ115" si="14">COUNTA(E80:AP80)</f>
        <v>7</v>
      </c>
      <c r="AR80" s="31">
        <f t="shared" ref="AR80:AR83" si="15">34*5</f>
        <v>170</v>
      </c>
      <c r="AS80" s="53">
        <f t="shared" ref="AS80:AS115" si="16">AQ80/AR80</f>
        <v>4.1176470588235294E-2</v>
      </c>
      <c r="AT80" s="48"/>
      <c r="AU80" s="48"/>
      <c r="AV80" s="48"/>
    </row>
    <row r="81" spans="1:48" ht="11.25" customHeight="1">
      <c r="A81" s="139"/>
      <c r="B81" s="139"/>
      <c r="C81" s="49" t="s">
        <v>95</v>
      </c>
      <c r="D81" s="64"/>
      <c r="E81" s="65"/>
      <c r="F81" s="31"/>
      <c r="G81" s="31"/>
      <c r="H81" s="31"/>
      <c r="I81" s="69" t="s">
        <v>75</v>
      </c>
      <c r="J81" s="54"/>
      <c r="K81" s="54"/>
      <c r="L81" s="87"/>
      <c r="M81" s="65"/>
      <c r="N81" s="71" t="s">
        <v>75</v>
      </c>
      <c r="O81" s="54"/>
      <c r="P81" s="54"/>
      <c r="Q81" s="65"/>
      <c r="R81" s="54"/>
      <c r="S81" s="54"/>
      <c r="T81" s="71" t="s">
        <v>75</v>
      </c>
      <c r="U81" s="65"/>
      <c r="V81" s="54"/>
      <c r="W81" s="54"/>
      <c r="X81" s="65"/>
      <c r="Y81" s="54"/>
      <c r="Z81" s="54"/>
      <c r="AA81" s="54"/>
      <c r="AB81" s="68" t="s">
        <v>75</v>
      </c>
      <c r="AC81" s="54"/>
      <c r="AD81" s="31"/>
      <c r="AE81" s="68" t="s">
        <v>79</v>
      </c>
      <c r="AF81" s="65"/>
      <c r="AG81" s="54"/>
      <c r="AH81" s="54"/>
      <c r="AI81" s="31"/>
      <c r="AJ81" s="69" t="s">
        <v>75</v>
      </c>
      <c r="AK81" s="54"/>
      <c r="AL81" s="71" t="s">
        <v>75</v>
      </c>
      <c r="AM81" s="31"/>
      <c r="AN81" s="31"/>
      <c r="AO81" s="31"/>
      <c r="AP81" s="31"/>
      <c r="AQ81" s="52">
        <f t="shared" si="14"/>
        <v>7</v>
      </c>
      <c r="AR81" s="31">
        <f t="shared" si="15"/>
        <v>170</v>
      </c>
      <c r="AS81" s="53">
        <f t="shared" si="16"/>
        <v>4.1176470588235294E-2</v>
      </c>
      <c r="AT81" s="48"/>
      <c r="AU81" s="48"/>
      <c r="AV81" s="48"/>
    </row>
    <row r="82" spans="1:48" ht="15" customHeight="1">
      <c r="A82" s="139"/>
      <c r="B82" s="139"/>
      <c r="C82" s="49" t="s">
        <v>96</v>
      </c>
      <c r="D82" s="64"/>
      <c r="E82" s="65"/>
      <c r="F82" s="31"/>
      <c r="G82" s="31"/>
      <c r="H82" s="31"/>
      <c r="I82" s="69" t="s">
        <v>75</v>
      </c>
      <c r="J82" s="54"/>
      <c r="K82" s="54"/>
      <c r="L82" s="88"/>
      <c r="M82" s="65"/>
      <c r="N82" s="71" t="s">
        <v>75</v>
      </c>
      <c r="O82" s="54"/>
      <c r="P82" s="54"/>
      <c r="Q82" s="65"/>
      <c r="R82" s="54"/>
      <c r="S82" s="54"/>
      <c r="T82" s="71" t="s">
        <v>75</v>
      </c>
      <c r="U82" s="65"/>
      <c r="V82" s="54"/>
      <c r="W82" s="54"/>
      <c r="X82" s="65"/>
      <c r="Y82" s="54"/>
      <c r="Z82" s="54"/>
      <c r="AA82" s="54"/>
      <c r="AB82" s="69" t="s">
        <v>75</v>
      </c>
      <c r="AC82" s="54"/>
      <c r="AD82" s="31"/>
      <c r="AE82" s="68" t="s">
        <v>79</v>
      </c>
      <c r="AF82" s="65"/>
      <c r="AG82" s="54"/>
      <c r="AH82" s="54"/>
      <c r="AI82" s="31"/>
      <c r="AJ82" s="69" t="s">
        <v>75</v>
      </c>
      <c r="AK82" s="54"/>
      <c r="AL82" s="71" t="s">
        <v>75</v>
      </c>
      <c r="AM82" s="31"/>
      <c r="AN82" s="31"/>
      <c r="AO82" s="31"/>
      <c r="AP82" s="31"/>
      <c r="AQ82" s="52">
        <f t="shared" si="14"/>
        <v>7</v>
      </c>
      <c r="AR82" s="31">
        <f t="shared" si="15"/>
        <v>170</v>
      </c>
      <c r="AS82" s="53">
        <f t="shared" si="16"/>
        <v>4.1176470588235294E-2</v>
      </c>
      <c r="AT82" s="48"/>
      <c r="AU82" s="48"/>
      <c r="AV82" s="48"/>
    </row>
    <row r="83" spans="1:48" ht="12.75" customHeight="1">
      <c r="A83" s="139"/>
      <c r="B83" s="140"/>
      <c r="C83" s="49" t="s">
        <v>97</v>
      </c>
      <c r="D83" s="64"/>
      <c r="E83" s="65"/>
      <c r="F83" s="31"/>
      <c r="G83" s="31"/>
      <c r="H83" s="31"/>
      <c r="I83" s="69" t="s">
        <v>75</v>
      </c>
      <c r="J83" s="54"/>
      <c r="K83" s="54"/>
      <c r="L83" s="90"/>
      <c r="M83" s="65"/>
      <c r="N83" s="71" t="s">
        <v>75</v>
      </c>
      <c r="O83" s="54"/>
      <c r="P83" s="54"/>
      <c r="Q83" s="65"/>
      <c r="R83" s="54"/>
      <c r="S83" s="54"/>
      <c r="T83" s="71" t="s">
        <v>75</v>
      </c>
      <c r="U83" s="65"/>
      <c r="V83" s="54"/>
      <c r="W83" s="54"/>
      <c r="X83" s="65"/>
      <c r="Y83" s="54"/>
      <c r="Z83" s="54"/>
      <c r="AA83" s="54"/>
      <c r="AB83" s="68" t="s">
        <v>75</v>
      </c>
      <c r="AC83" s="54"/>
      <c r="AD83" s="31"/>
      <c r="AE83" s="68" t="s">
        <v>79</v>
      </c>
      <c r="AF83" s="65"/>
      <c r="AG83" s="54"/>
      <c r="AH83" s="54"/>
      <c r="AI83" s="31"/>
      <c r="AJ83" s="69" t="s">
        <v>75</v>
      </c>
      <c r="AK83" s="54"/>
      <c r="AL83" s="71" t="s">
        <v>75</v>
      </c>
      <c r="AM83" s="31"/>
      <c r="AN83" s="31"/>
      <c r="AO83" s="31"/>
      <c r="AP83" s="31"/>
      <c r="AQ83" s="52">
        <f t="shared" si="14"/>
        <v>7</v>
      </c>
      <c r="AR83" s="31">
        <f t="shared" si="15"/>
        <v>170</v>
      </c>
      <c r="AS83" s="53">
        <f t="shared" si="16"/>
        <v>4.1176470588235294E-2</v>
      </c>
      <c r="AT83" s="48"/>
      <c r="AU83" s="48"/>
      <c r="AV83" s="48"/>
    </row>
    <row r="84" spans="1:48" ht="15" customHeight="1">
      <c r="A84" s="139"/>
      <c r="B84" s="143" t="s">
        <v>78</v>
      </c>
      <c r="C84" s="49" t="s">
        <v>94</v>
      </c>
      <c r="D84" s="64"/>
      <c r="E84" s="65"/>
      <c r="F84" s="91" t="s">
        <v>75</v>
      </c>
      <c r="G84" s="31"/>
      <c r="H84" s="31"/>
      <c r="I84" s="31"/>
      <c r="J84" s="31"/>
      <c r="K84" s="91" t="s">
        <v>75</v>
      </c>
      <c r="L84" s="31"/>
      <c r="M84" s="31"/>
      <c r="N84" s="31"/>
      <c r="O84" s="31"/>
      <c r="P84" s="31"/>
      <c r="Q84" s="65"/>
      <c r="R84" s="55" t="s">
        <v>75</v>
      </c>
      <c r="S84" s="80"/>
      <c r="T84" s="54"/>
      <c r="U84" s="65"/>
      <c r="V84" s="54"/>
      <c r="W84" s="54"/>
      <c r="X84" s="68" t="s">
        <v>75</v>
      </c>
      <c r="Y84" s="54"/>
      <c r="Z84" s="54"/>
      <c r="AA84" s="54"/>
      <c r="AB84" s="68" t="s">
        <v>75</v>
      </c>
      <c r="AC84" s="54"/>
      <c r="AD84" s="54"/>
      <c r="AE84" s="65"/>
      <c r="AF84" s="65"/>
      <c r="AG84" s="54"/>
      <c r="AH84" s="54"/>
      <c r="AI84" s="55" t="s">
        <v>98</v>
      </c>
      <c r="AJ84" s="65"/>
      <c r="AK84" s="54"/>
      <c r="AL84" s="54"/>
      <c r="AM84" s="31"/>
      <c r="AN84" s="31"/>
      <c r="AO84" s="31"/>
      <c r="AP84" s="31"/>
      <c r="AQ84" s="52">
        <f t="shared" si="14"/>
        <v>6</v>
      </c>
      <c r="AR84" s="31">
        <f t="shared" ref="AR84:AR91" si="17">34*4</f>
        <v>136</v>
      </c>
      <c r="AS84" s="53">
        <f t="shared" si="16"/>
        <v>4.4117647058823532E-2</v>
      </c>
      <c r="AT84" s="48"/>
      <c r="AU84" s="48"/>
      <c r="AV84" s="48"/>
    </row>
    <row r="85" spans="1:48" ht="15" customHeight="1">
      <c r="A85" s="139"/>
      <c r="B85" s="139"/>
      <c r="C85" s="49" t="s">
        <v>95</v>
      </c>
      <c r="D85" s="64"/>
      <c r="E85" s="65"/>
      <c r="F85" s="91" t="s">
        <v>75</v>
      </c>
      <c r="G85" s="31"/>
      <c r="H85" s="31"/>
      <c r="I85" s="31"/>
      <c r="J85" s="31"/>
      <c r="K85" s="91" t="s">
        <v>75</v>
      </c>
      <c r="L85" s="31"/>
      <c r="M85" s="31"/>
      <c r="N85" s="31"/>
      <c r="O85" s="31"/>
      <c r="P85" s="31"/>
      <c r="Q85" s="65"/>
      <c r="R85" s="55" t="s">
        <v>75</v>
      </c>
      <c r="S85" s="80"/>
      <c r="T85" s="54"/>
      <c r="U85" s="65"/>
      <c r="V85" s="54"/>
      <c r="W85" s="54"/>
      <c r="X85" s="68" t="s">
        <v>75</v>
      </c>
      <c r="Y85" s="54"/>
      <c r="Z85" s="54"/>
      <c r="AA85" s="54"/>
      <c r="AB85" s="68" t="s">
        <v>75</v>
      </c>
      <c r="AC85" s="54"/>
      <c r="AD85" s="54"/>
      <c r="AE85" s="65"/>
      <c r="AF85" s="65"/>
      <c r="AG85" s="54"/>
      <c r="AH85" s="54"/>
      <c r="AI85" s="55" t="s">
        <v>75</v>
      </c>
      <c r="AJ85" s="65"/>
      <c r="AK85" s="54"/>
      <c r="AL85" s="54"/>
      <c r="AM85" s="31"/>
      <c r="AN85" s="31"/>
      <c r="AO85" s="31"/>
      <c r="AP85" s="31"/>
      <c r="AQ85" s="52">
        <f t="shared" si="14"/>
        <v>6</v>
      </c>
      <c r="AR85" s="31">
        <f t="shared" si="17"/>
        <v>136</v>
      </c>
      <c r="AS85" s="53">
        <f t="shared" si="16"/>
        <v>4.4117647058823532E-2</v>
      </c>
      <c r="AT85" s="48"/>
      <c r="AU85" s="48"/>
      <c r="AV85" s="48"/>
    </row>
    <row r="86" spans="1:48" ht="15" customHeight="1">
      <c r="A86" s="139"/>
      <c r="B86" s="139"/>
      <c r="C86" s="49" t="s">
        <v>96</v>
      </c>
      <c r="D86" s="64"/>
      <c r="E86" s="65"/>
      <c r="F86" s="55" t="s">
        <v>75</v>
      </c>
      <c r="G86" s="54"/>
      <c r="H86" s="31"/>
      <c r="I86" s="54"/>
      <c r="J86" s="54"/>
      <c r="K86" s="55" t="s">
        <v>75</v>
      </c>
      <c r="L86" s="54"/>
      <c r="M86" s="65"/>
      <c r="N86" s="54"/>
      <c r="O86" s="54"/>
      <c r="P86" s="54"/>
      <c r="Q86" s="65"/>
      <c r="R86" s="55" t="s">
        <v>75</v>
      </c>
      <c r="S86" s="80"/>
      <c r="T86" s="54"/>
      <c r="U86" s="65"/>
      <c r="V86" s="54"/>
      <c r="W86" s="54"/>
      <c r="X86" s="68" t="s">
        <v>75</v>
      </c>
      <c r="Y86" s="54"/>
      <c r="Z86" s="54"/>
      <c r="AA86" s="54"/>
      <c r="AB86" s="91" t="s">
        <v>75</v>
      </c>
      <c r="AC86" s="31"/>
      <c r="AD86" s="31"/>
      <c r="AE86" s="65"/>
      <c r="AF86" s="65"/>
      <c r="AG86" s="54"/>
      <c r="AH86" s="54"/>
      <c r="AI86" s="55" t="s">
        <v>75</v>
      </c>
      <c r="AJ86" s="65"/>
      <c r="AK86" s="54"/>
      <c r="AL86" s="54"/>
      <c r="AM86" s="31"/>
      <c r="AN86" s="31"/>
      <c r="AO86" s="31"/>
      <c r="AP86" s="31"/>
      <c r="AQ86" s="52">
        <f t="shared" si="14"/>
        <v>6</v>
      </c>
      <c r="AR86" s="31">
        <f t="shared" si="17"/>
        <v>136</v>
      </c>
      <c r="AS86" s="53">
        <f t="shared" si="16"/>
        <v>4.4117647058823532E-2</v>
      </c>
      <c r="AT86" s="48"/>
      <c r="AU86" s="48"/>
      <c r="AV86" s="48"/>
    </row>
    <row r="87" spans="1:48" ht="15" customHeight="1">
      <c r="A87" s="139"/>
      <c r="B87" s="140"/>
      <c r="C87" s="49" t="s">
        <v>97</v>
      </c>
      <c r="D87" s="64"/>
      <c r="E87" s="65"/>
      <c r="F87" s="68" t="s">
        <v>75</v>
      </c>
      <c r="G87" s="54"/>
      <c r="H87" s="65"/>
      <c r="I87" s="75"/>
      <c r="J87" s="16"/>
      <c r="K87" s="68" t="s">
        <v>75</v>
      </c>
      <c r="L87" s="65"/>
      <c r="M87" s="65"/>
      <c r="N87" s="65"/>
      <c r="O87" s="65"/>
      <c r="P87" s="65"/>
      <c r="Q87" s="65"/>
      <c r="R87" s="55" t="s">
        <v>75</v>
      </c>
      <c r="S87" s="80"/>
      <c r="T87" s="54"/>
      <c r="U87" s="65"/>
      <c r="V87" s="54"/>
      <c r="W87" s="54"/>
      <c r="X87" s="68" t="s">
        <v>75</v>
      </c>
      <c r="Y87" s="54"/>
      <c r="Z87" s="54"/>
      <c r="AA87" s="54"/>
      <c r="AB87" s="55" t="s">
        <v>75</v>
      </c>
      <c r="AC87" s="54"/>
      <c r="AD87" s="65"/>
      <c r="AE87" s="65"/>
      <c r="AF87" s="65"/>
      <c r="AG87" s="65"/>
      <c r="AH87" s="31"/>
      <c r="AI87" s="91" t="s">
        <v>75</v>
      </c>
      <c r="AJ87" s="31"/>
      <c r="AK87" s="54"/>
      <c r="AL87" s="54"/>
      <c r="AM87" s="31"/>
      <c r="AN87" s="31"/>
      <c r="AO87" s="31"/>
      <c r="AP87" s="31"/>
      <c r="AQ87" s="52">
        <f t="shared" si="14"/>
        <v>6</v>
      </c>
      <c r="AR87" s="31">
        <f t="shared" si="17"/>
        <v>136</v>
      </c>
      <c r="AS87" s="53">
        <f t="shared" si="16"/>
        <v>4.4117647058823532E-2</v>
      </c>
      <c r="AT87" s="48"/>
      <c r="AU87" s="48"/>
      <c r="AV87" s="48"/>
    </row>
    <row r="88" spans="1:48" ht="12.75" customHeight="1">
      <c r="A88" s="139"/>
      <c r="B88" s="143" t="s">
        <v>80</v>
      </c>
      <c r="C88" s="49" t="s">
        <v>94</v>
      </c>
      <c r="D88" s="64"/>
      <c r="E88" s="65"/>
      <c r="F88" s="65"/>
      <c r="G88" s="65"/>
      <c r="H88" s="54"/>
      <c r="I88" s="92" t="s">
        <v>79</v>
      </c>
      <c r="J88" s="65"/>
      <c r="K88" s="65"/>
      <c r="L88" s="65"/>
      <c r="M88" s="65"/>
      <c r="N88" s="65"/>
      <c r="O88" s="68" t="s">
        <v>79</v>
      </c>
      <c r="P88" s="65"/>
      <c r="Q88" s="65"/>
      <c r="R88" s="54"/>
      <c r="S88" s="55" t="s">
        <v>79</v>
      </c>
      <c r="T88" s="54"/>
      <c r="U88" s="65"/>
      <c r="V88" s="54"/>
      <c r="W88" s="54"/>
      <c r="X88" s="65"/>
      <c r="Y88" s="54"/>
      <c r="Z88" s="54"/>
      <c r="AA88" s="54"/>
      <c r="AB88" s="73"/>
      <c r="AC88" s="55" t="s">
        <v>79</v>
      </c>
      <c r="AD88" s="65"/>
      <c r="AE88" s="65"/>
      <c r="AF88" s="65"/>
      <c r="AG88" s="65"/>
      <c r="AH88" s="31"/>
      <c r="AI88" s="91" t="s">
        <v>79</v>
      </c>
      <c r="AJ88" s="31"/>
      <c r="AK88" s="55" t="s">
        <v>79</v>
      </c>
      <c r="AL88" s="54"/>
      <c r="AM88" s="31"/>
      <c r="AN88" s="31"/>
      <c r="AO88" s="31"/>
      <c r="AP88" s="31"/>
      <c r="AQ88" s="52">
        <f t="shared" si="14"/>
        <v>6</v>
      </c>
      <c r="AR88" s="31">
        <f t="shared" si="17"/>
        <v>136</v>
      </c>
      <c r="AS88" s="53">
        <f t="shared" si="16"/>
        <v>4.4117647058823532E-2</v>
      </c>
      <c r="AT88" s="48"/>
      <c r="AU88" s="48"/>
      <c r="AV88" s="48"/>
    </row>
    <row r="89" spans="1:48" ht="12.75" customHeight="1">
      <c r="A89" s="139"/>
      <c r="B89" s="139"/>
      <c r="C89" s="49" t="s">
        <v>95</v>
      </c>
      <c r="D89" s="64"/>
      <c r="E89" s="65"/>
      <c r="F89" s="65"/>
      <c r="G89" s="65"/>
      <c r="H89" s="74"/>
      <c r="I89" s="93" t="s">
        <v>79</v>
      </c>
      <c r="J89" s="65"/>
      <c r="K89" s="65"/>
      <c r="L89" s="75"/>
      <c r="M89" s="65"/>
      <c r="N89" s="65"/>
      <c r="O89" s="68" t="s">
        <v>79</v>
      </c>
      <c r="P89" s="65"/>
      <c r="Q89" s="65"/>
      <c r="R89" s="54"/>
      <c r="S89" s="55" t="s">
        <v>79</v>
      </c>
      <c r="T89" s="54"/>
      <c r="U89" s="65"/>
      <c r="V89" s="54"/>
      <c r="W89" s="54"/>
      <c r="X89" s="65"/>
      <c r="Y89" s="54"/>
      <c r="Z89" s="54"/>
      <c r="AA89" s="54"/>
      <c r="AB89" s="54"/>
      <c r="AC89" s="55" t="s">
        <v>79</v>
      </c>
      <c r="AD89" s="65"/>
      <c r="AE89" s="65"/>
      <c r="AF89" s="65"/>
      <c r="AG89" s="65"/>
      <c r="AH89" s="31"/>
      <c r="AI89" s="91" t="s">
        <v>79</v>
      </c>
      <c r="AJ89" s="31"/>
      <c r="AK89" s="55" t="s">
        <v>79</v>
      </c>
      <c r="AL89" s="54"/>
      <c r="AM89" s="31"/>
      <c r="AN89" s="31"/>
      <c r="AO89" s="31"/>
      <c r="AP89" s="31"/>
      <c r="AQ89" s="52">
        <f t="shared" si="14"/>
        <v>6</v>
      </c>
      <c r="AR89" s="31">
        <f t="shared" si="17"/>
        <v>136</v>
      </c>
      <c r="AS89" s="53">
        <f t="shared" si="16"/>
        <v>4.4117647058823532E-2</v>
      </c>
      <c r="AT89" s="48"/>
      <c r="AU89" s="48"/>
      <c r="AV89" s="48"/>
    </row>
    <row r="90" spans="1:48" ht="12.75" customHeight="1">
      <c r="A90" s="139"/>
      <c r="B90" s="139"/>
      <c r="C90" s="49" t="s">
        <v>96</v>
      </c>
      <c r="D90" s="64"/>
      <c r="E90" s="65"/>
      <c r="F90" s="54"/>
      <c r="G90" s="54"/>
      <c r="H90" s="16"/>
      <c r="I90" s="68" t="s">
        <v>79</v>
      </c>
      <c r="J90" s="54"/>
      <c r="K90" s="54"/>
      <c r="L90" s="54"/>
      <c r="M90" s="65"/>
      <c r="N90" s="54"/>
      <c r="O90" s="55" t="s">
        <v>79</v>
      </c>
      <c r="P90" s="54"/>
      <c r="Q90" s="65"/>
      <c r="R90" s="54"/>
      <c r="S90" s="55" t="s">
        <v>79</v>
      </c>
      <c r="T90" s="54"/>
      <c r="U90" s="65"/>
      <c r="V90" s="54"/>
      <c r="W90" s="54"/>
      <c r="X90" s="65"/>
      <c r="Y90" s="54"/>
      <c r="Z90" s="54"/>
      <c r="AA90" s="54"/>
      <c r="AB90" s="54"/>
      <c r="AC90" s="55" t="s">
        <v>79</v>
      </c>
      <c r="AD90" s="65"/>
      <c r="AE90" s="65"/>
      <c r="AF90" s="65"/>
      <c r="AG90" s="65"/>
      <c r="AH90" s="31"/>
      <c r="AI90" s="91" t="s">
        <v>79</v>
      </c>
      <c r="AJ90" s="31"/>
      <c r="AK90" s="55" t="s">
        <v>79</v>
      </c>
      <c r="AL90" s="54"/>
      <c r="AM90" s="31"/>
      <c r="AN90" s="31"/>
      <c r="AO90" s="31"/>
      <c r="AP90" s="31"/>
      <c r="AQ90" s="52">
        <f t="shared" si="14"/>
        <v>6</v>
      </c>
      <c r="AR90" s="31">
        <f t="shared" si="17"/>
        <v>136</v>
      </c>
      <c r="AS90" s="53">
        <f t="shared" si="16"/>
        <v>4.4117647058823532E-2</v>
      </c>
      <c r="AT90" s="16"/>
      <c r="AU90" s="16"/>
      <c r="AV90" s="16"/>
    </row>
    <row r="91" spans="1:48" ht="12.75" customHeight="1">
      <c r="A91" s="139"/>
      <c r="B91" s="140"/>
      <c r="C91" s="49" t="s">
        <v>97</v>
      </c>
      <c r="D91" s="64"/>
      <c r="E91" s="65"/>
      <c r="F91" s="54"/>
      <c r="G91" s="16"/>
      <c r="H91" s="54"/>
      <c r="I91" s="68" t="s">
        <v>79</v>
      </c>
      <c r="J91" s="54"/>
      <c r="K91" s="54"/>
      <c r="L91" s="54"/>
      <c r="M91" s="65"/>
      <c r="N91" s="54"/>
      <c r="O91" s="55" t="s">
        <v>79</v>
      </c>
      <c r="P91" s="54"/>
      <c r="Q91" s="65"/>
      <c r="R91" s="54"/>
      <c r="S91" s="55" t="s">
        <v>79</v>
      </c>
      <c r="T91" s="54"/>
      <c r="U91" s="65"/>
      <c r="V91" s="54"/>
      <c r="W91" s="54"/>
      <c r="X91" s="65"/>
      <c r="Y91" s="54"/>
      <c r="Z91" s="54"/>
      <c r="AA91" s="54"/>
      <c r="AB91" s="54"/>
      <c r="AC91" s="55" t="s">
        <v>79</v>
      </c>
      <c r="AD91" s="65"/>
      <c r="AE91" s="65"/>
      <c r="AF91" s="65"/>
      <c r="AG91" s="65"/>
      <c r="AH91" s="31"/>
      <c r="AI91" s="91" t="s">
        <v>79</v>
      </c>
      <c r="AJ91" s="31"/>
      <c r="AK91" s="55" t="s">
        <v>79</v>
      </c>
      <c r="AL91" s="54"/>
      <c r="AM91" s="31"/>
      <c r="AN91" s="31"/>
      <c r="AO91" s="31"/>
      <c r="AP91" s="31"/>
      <c r="AQ91" s="52">
        <f t="shared" si="14"/>
        <v>6</v>
      </c>
      <c r="AR91" s="31">
        <f t="shared" si="17"/>
        <v>136</v>
      </c>
      <c r="AS91" s="53">
        <f t="shared" si="16"/>
        <v>4.4117647058823532E-2</v>
      </c>
      <c r="AT91" s="16"/>
      <c r="AU91" s="16"/>
      <c r="AV91" s="16"/>
    </row>
    <row r="92" spans="1:48" ht="12.75" customHeight="1">
      <c r="A92" s="139"/>
      <c r="B92" s="143" t="s">
        <v>81</v>
      </c>
      <c r="C92" s="49" t="s">
        <v>94</v>
      </c>
      <c r="D92" s="64"/>
      <c r="E92" s="65"/>
      <c r="F92" s="54"/>
      <c r="G92" s="54"/>
      <c r="H92" s="54"/>
      <c r="I92" s="65"/>
      <c r="J92" s="54"/>
      <c r="K92" s="54"/>
      <c r="L92" s="54"/>
      <c r="M92" s="65"/>
      <c r="N92" s="54"/>
      <c r="O92" s="54"/>
      <c r="P92" s="54"/>
      <c r="Q92" s="54"/>
      <c r="R92" s="54"/>
      <c r="S92" s="54"/>
      <c r="T92" s="55" t="s">
        <v>79</v>
      </c>
      <c r="U92" s="65"/>
      <c r="V92" s="54"/>
      <c r="W92" s="54"/>
      <c r="X92" s="65"/>
      <c r="Y92" s="55" t="s">
        <v>79</v>
      </c>
      <c r="Z92" s="54"/>
      <c r="AA92" s="54"/>
      <c r="AB92" s="54"/>
      <c r="AC92" s="54"/>
      <c r="AD92" s="54"/>
      <c r="AE92" s="65"/>
      <c r="AF92" s="65"/>
      <c r="AG92" s="31"/>
      <c r="AH92" s="31"/>
      <c r="AI92" s="31"/>
      <c r="AJ92" s="31"/>
      <c r="AK92" s="54"/>
      <c r="AL92" s="55" t="s">
        <v>79</v>
      </c>
      <c r="AM92" s="31"/>
      <c r="AN92" s="31"/>
      <c r="AO92" s="31"/>
      <c r="AP92" s="31"/>
      <c r="AQ92" s="52">
        <f t="shared" si="14"/>
        <v>3</v>
      </c>
      <c r="AR92" s="31">
        <f t="shared" ref="AR92:AR99" si="18">34*2</f>
        <v>68</v>
      </c>
      <c r="AS92" s="53">
        <f t="shared" si="16"/>
        <v>4.4117647058823532E-2</v>
      </c>
      <c r="AT92" s="16"/>
      <c r="AU92" s="16"/>
      <c r="AV92" s="16"/>
    </row>
    <row r="93" spans="1:48" ht="12.75" customHeight="1">
      <c r="A93" s="139"/>
      <c r="B93" s="139"/>
      <c r="C93" s="49" t="s">
        <v>95</v>
      </c>
      <c r="D93" s="64"/>
      <c r="E93" s="65"/>
      <c r="F93" s="54"/>
      <c r="G93" s="54"/>
      <c r="H93" s="54"/>
      <c r="I93" s="65"/>
      <c r="J93" s="54"/>
      <c r="K93" s="54"/>
      <c r="L93" s="54"/>
      <c r="M93" s="65"/>
      <c r="N93" s="54"/>
      <c r="O93" s="54"/>
      <c r="P93" s="54"/>
      <c r="Q93" s="54"/>
      <c r="R93" s="54"/>
      <c r="S93" s="54"/>
      <c r="T93" s="55" t="s">
        <v>79</v>
      </c>
      <c r="U93" s="65"/>
      <c r="V93" s="54"/>
      <c r="W93" s="54"/>
      <c r="X93" s="65"/>
      <c r="Y93" s="55" t="s">
        <v>79</v>
      </c>
      <c r="Z93" s="54"/>
      <c r="AA93" s="54"/>
      <c r="AB93" s="54"/>
      <c r="AC93" s="54"/>
      <c r="AD93" s="54"/>
      <c r="AE93" s="65"/>
      <c r="AF93" s="65"/>
      <c r="AG93" s="31"/>
      <c r="AH93" s="31"/>
      <c r="AI93" s="31"/>
      <c r="AJ93" s="31"/>
      <c r="AK93" s="54"/>
      <c r="AL93" s="55" t="s">
        <v>79</v>
      </c>
      <c r="AM93" s="31"/>
      <c r="AN93" s="31"/>
      <c r="AO93" s="31"/>
      <c r="AP93" s="31"/>
      <c r="AQ93" s="52">
        <f t="shared" si="14"/>
        <v>3</v>
      </c>
      <c r="AR93" s="31">
        <f t="shared" si="18"/>
        <v>68</v>
      </c>
      <c r="AS93" s="53">
        <f t="shared" si="16"/>
        <v>4.4117647058823532E-2</v>
      </c>
      <c r="AT93" s="16"/>
      <c r="AU93" s="16"/>
      <c r="AV93" s="16"/>
    </row>
    <row r="94" spans="1:48" ht="12.75" customHeight="1">
      <c r="A94" s="139"/>
      <c r="B94" s="139"/>
      <c r="C94" s="49" t="s">
        <v>96</v>
      </c>
      <c r="D94" s="64"/>
      <c r="E94" s="65"/>
      <c r="F94" s="54"/>
      <c r="G94" s="54"/>
      <c r="H94" s="54"/>
      <c r="I94" s="65"/>
      <c r="J94" s="54"/>
      <c r="K94" s="54"/>
      <c r="L94" s="54"/>
      <c r="M94" s="65"/>
      <c r="N94" s="54"/>
      <c r="O94" s="54"/>
      <c r="P94" s="54"/>
      <c r="Q94" s="65"/>
      <c r="R94" s="54"/>
      <c r="S94" s="54"/>
      <c r="T94" s="55" t="s">
        <v>79</v>
      </c>
      <c r="U94" s="65"/>
      <c r="V94" s="54"/>
      <c r="W94" s="54"/>
      <c r="X94" s="65"/>
      <c r="Y94" s="55" t="s">
        <v>79</v>
      </c>
      <c r="Z94" s="54"/>
      <c r="AA94" s="54"/>
      <c r="AB94" s="65"/>
      <c r="AC94" s="54"/>
      <c r="AD94" s="31"/>
      <c r="AE94" s="65"/>
      <c r="AF94" s="65"/>
      <c r="AG94" s="54"/>
      <c r="AH94" s="54"/>
      <c r="AI94" s="31"/>
      <c r="AJ94" s="65"/>
      <c r="AK94" s="54"/>
      <c r="AL94" s="55" t="s">
        <v>79</v>
      </c>
      <c r="AM94" s="31"/>
      <c r="AN94" s="31"/>
      <c r="AO94" s="31"/>
      <c r="AP94" s="31"/>
      <c r="AQ94" s="52">
        <f t="shared" si="14"/>
        <v>3</v>
      </c>
      <c r="AR94" s="31">
        <f t="shared" si="18"/>
        <v>68</v>
      </c>
      <c r="AS94" s="53">
        <f t="shared" si="16"/>
        <v>4.4117647058823532E-2</v>
      </c>
      <c r="AT94" s="16"/>
      <c r="AU94" s="16"/>
      <c r="AV94" s="16"/>
    </row>
    <row r="95" spans="1:48" ht="12.75" customHeight="1">
      <c r="A95" s="139"/>
      <c r="B95" s="140"/>
      <c r="C95" s="49" t="s">
        <v>97</v>
      </c>
      <c r="D95" s="64"/>
      <c r="E95" s="65"/>
      <c r="F95" s="54"/>
      <c r="G95" s="54"/>
      <c r="H95" s="54"/>
      <c r="I95" s="65"/>
      <c r="J95" s="54"/>
      <c r="K95" s="54"/>
      <c r="L95" s="54"/>
      <c r="M95" s="65"/>
      <c r="N95" s="54"/>
      <c r="O95" s="54"/>
      <c r="P95" s="54"/>
      <c r="Q95" s="65"/>
      <c r="R95" s="54"/>
      <c r="S95" s="54"/>
      <c r="T95" s="55" t="s">
        <v>79</v>
      </c>
      <c r="U95" s="65"/>
      <c r="V95" s="54"/>
      <c r="W95" s="54"/>
      <c r="X95" s="65"/>
      <c r="Y95" s="55" t="s">
        <v>79</v>
      </c>
      <c r="Z95" s="54"/>
      <c r="AA95" s="54"/>
      <c r="AB95" s="65"/>
      <c r="AC95" s="54"/>
      <c r="AD95" s="31"/>
      <c r="AE95" s="65"/>
      <c r="AF95" s="65"/>
      <c r="AG95" s="54"/>
      <c r="AH95" s="54"/>
      <c r="AI95" s="31"/>
      <c r="AJ95" s="65"/>
      <c r="AK95" s="54"/>
      <c r="AL95" s="55" t="s">
        <v>79</v>
      </c>
      <c r="AM95" s="31"/>
      <c r="AN95" s="31"/>
      <c r="AO95" s="31"/>
      <c r="AP95" s="31"/>
      <c r="AQ95" s="52">
        <f t="shared" si="14"/>
        <v>3</v>
      </c>
      <c r="AR95" s="31">
        <f t="shared" si="18"/>
        <v>68</v>
      </c>
      <c r="AS95" s="53">
        <f t="shared" si="16"/>
        <v>4.4117647058823532E-2</v>
      </c>
      <c r="AT95" s="16"/>
      <c r="AU95" s="16"/>
      <c r="AV95" s="16"/>
    </row>
    <row r="96" spans="1:48" ht="12.75" customHeight="1">
      <c r="A96" s="139"/>
      <c r="B96" s="176" t="s">
        <v>92</v>
      </c>
      <c r="C96" s="49" t="s">
        <v>94</v>
      </c>
      <c r="D96" s="64"/>
      <c r="E96" s="65"/>
      <c r="F96" s="54"/>
      <c r="G96" s="54"/>
      <c r="H96" s="54"/>
      <c r="I96" s="94"/>
      <c r="J96" s="94"/>
      <c r="L96" s="71" t="s">
        <v>75</v>
      </c>
      <c r="M96" s="94"/>
      <c r="N96" s="94"/>
      <c r="O96" s="94"/>
      <c r="P96" s="94"/>
      <c r="Q96" s="94"/>
      <c r="R96" s="94"/>
      <c r="S96" s="94"/>
      <c r="T96" s="94"/>
      <c r="U96" s="94"/>
      <c r="W96" s="71" t="s">
        <v>75</v>
      </c>
      <c r="X96" s="94"/>
      <c r="Y96" s="94"/>
      <c r="Z96" s="94"/>
      <c r="AA96" s="94"/>
      <c r="AB96" s="94"/>
      <c r="AC96" s="94"/>
      <c r="AD96" s="94"/>
      <c r="AE96" s="94"/>
      <c r="AF96" s="94"/>
      <c r="AG96" s="71" t="s">
        <v>75</v>
      </c>
      <c r="AH96" s="94"/>
      <c r="AI96" s="94"/>
      <c r="AJ96" s="94"/>
      <c r="AK96" s="94"/>
      <c r="AL96" s="94"/>
      <c r="AM96" s="31"/>
      <c r="AN96" s="31"/>
      <c r="AO96" s="31"/>
      <c r="AP96" s="31"/>
      <c r="AQ96" s="52">
        <f t="shared" si="14"/>
        <v>3</v>
      </c>
      <c r="AR96" s="31">
        <f t="shared" si="18"/>
        <v>68</v>
      </c>
      <c r="AS96" s="53">
        <f t="shared" si="16"/>
        <v>4.4117647058823532E-2</v>
      </c>
      <c r="AT96" s="16"/>
      <c r="AU96" s="16"/>
      <c r="AV96" s="16"/>
    </row>
    <row r="97" spans="1:48" ht="12.75" customHeight="1">
      <c r="A97" s="139"/>
      <c r="B97" s="139"/>
      <c r="C97" s="49" t="s">
        <v>95</v>
      </c>
      <c r="D97" s="64"/>
      <c r="E97" s="65"/>
      <c r="F97" s="54"/>
      <c r="G97" s="54"/>
      <c r="H97" s="54"/>
      <c r="I97" s="94"/>
      <c r="J97" s="94"/>
      <c r="L97" s="71" t="s">
        <v>75</v>
      </c>
      <c r="M97" s="94"/>
      <c r="N97" s="94"/>
      <c r="O97" s="94"/>
      <c r="P97" s="94"/>
      <c r="Q97" s="94"/>
      <c r="R97" s="94"/>
      <c r="S97" s="94"/>
      <c r="T97" s="94"/>
      <c r="U97" s="94"/>
      <c r="W97" s="71" t="s">
        <v>75</v>
      </c>
      <c r="X97" s="94"/>
      <c r="Y97" s="94"/>
      <c r="Z97" s="94"/>
      <c r="AA97" s="94"/>
      <c r="AB97" s="94"/>
      <c r="AC97" s="94"/>
      <c r="AD97" s="94"/>
      <c r="AE97" s="94"/>
      <c r="AF97" s="94"/>
      <c r="AG97" s="71" t="s">
        <v>75</v>
      </c>
      <c r="AH97" s="94"/>
      <c r="AI97" s="94"/>
      <c r="AJ97" s="94"/>
      <c r="AK97" s="88"/>
      <c r="AL97" s="94"/>
      <c r="AM97" s="31"/>
      <c r="AN97" s="31"/>
      <c r="AO97" s="31"/>
      <c r="AP97" s="31"/>
      <c r="AQ97" s="52">
        <f t="shared" si="14"/>
        <v>3</v>
      </c>
      <c r="AR97" s="31">
        <f t="shared" si="18"/>
        <v>68</v>
      </c>
      <c r="AS97" s="53">
        <f t="shared" si="16"/>
        <v>4.4117647058823532E-2</v>
      </c>
      <c r="AT97" s="16"/>
      <c r="AU97" s="16"/>
      <c r="AV97" s="16"/>
    </row>
    <row r="98" spans="1:48" ht="12.75" customHeight="1">
      <c r="A98" s="139"/>
      <c r="B98" s="139"/>
      <c r="C98" s="49" t="s">
        <v>96</v>
      </c>
      <c r="D98" s="64"/>
      <c r="E98" s="65"/>
      <c r="F98" s="54"/>
      <c r="G98" s="54"/>
      <c r="H98" s="54"/>
      <c r="I98" s="94"/>
      <c r="J98" s="94"/>
      <c r="L98" s="71" t="s">
        <v>75</v>
      </c>
      <c r="M98" s="94"/>
      <c r="N98" s="94"/>
      <c r="O98" s="94"/>
      <c r="P98" s="94"/>
      <c r="Q98" s="94"/>
      <c r="R98" s="94"/>
      <c r="S98" s="94"/>
      <c r="T98" s="94"/>
      <c r="U98" s="94"/>
      <c r="W98" s="71" t="s">
        <v>75</v>
      </c>
      <c r="X98" s="94"/>
      <c r="Y98" s="94"/>
      <c r="Z98" s="94"/>
      <c r="AA98" s="94"/>
      <c r="AB98" s="94"/>
      <c r="AC98" s="94"/>
      <c r="AD98" s="94"/>
      <c r="AE98" s="94"/>
      <c r="AF98" s="94"/>
      <c r="AG98" s="71" t="s">
        <v>75</v>
      </c>
      <c r="AH98" s="94"/>
      <c r="AI98" s="94"/>
      <c r="AJ98" s="94"/>
      <c r="AK98" s="88"/>
      <c r="AL98" s="94"/>
      <c r="AM98" s="31"/>
      <c r="AN98" s="31"/>
      <c r="AO98" s="31"/>
      <c r="AP98" s="31"/>
      <c r="AQ98" s="52">
        <f t="shared" si="14"/>
        <v>3</v>
      </c>
      <c r="AR98" s="31">
        <f t="shared" si="18"/>
        <v>68</v>
      </c>
      <c r="AS98" s="53">
        <f t="shared" si="16"/>
        <v>4.4117647058823532E-2</v>
      </c>
      <c r="AT98" s="16"/>
      <c r="AU98" s="16"/>
      <c r="AV98" s="16"/>
    </row>
    <row r="99" spans="1:48" ht="12.75" customHeight="1">
      <c r="A99" s="139"/>
      <c r="B99" s="140"/>
      <c r="C99" s="49" t="s">
        <v>97</v>
      </c>
      <c r="D99" s="64"/>
      <c r="E99" s="65"/>
      <c r="F99" s="54"/>
      <c r="G99" s="54"/>
      <c r="H99" s="54"/>
      <c r="I99" s="94"/>
      <c r="J99" s="94"/>
      <c r="L99" s="71" t="s">
        <v>75</v>
      </c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71" t="s">
        <v>75</v>
      </c>
      <c r="X99" s="94"/>
      <c r="Y99" s="94"/>
      <c r="Z99" s="94"/>
      <c r="AA99" s="94"/>
      <c r="AB99" s="94"/>
      <c r="AC99" s="94"/>
      <c r="AD99" s="94"/>
      <c r="AE99" s="94"/>
      <c r="AF99" s="94"/>
      <c r="AG99" s="71" t="s">
        <v>75</v>
      </c>
      <c r="AH99" s="94"/>
      <c r="AI99" s="94"/>
      <c r="AJ99" s="94"/>
      <c r="AK99" s="94"/>
      <c r="AL99" s="94"/>
      <c r="AM99" s="31"/>
      <c r="AN99" s="31"/>
      <c r="AO99" s="31"/>
      <c r="AP99" s="31"/>
      <c r="AQ99" s="52">
        <f t="shared" si="14"/>
        <v>3</v>
      </c>
      <c r="AR99" s="31">
        <f t="shared" si="18"/>
        <v>68</v>
      </c>
      <c r="AS99" s="53">
        <f t="shared" si="16"/>
        <v>4.4117647058823532E-2</v>
      </c>
      <c r="AT99" s="16"/>
      <c r="AU99" s="16"/>
      <c r="AV99" s="16"/>
    </row>
    <row r="100" spans="1:48" ht="12.75" customHeight="1">
      <c r="A100" s="139"/>
      <c r="B100" s="143" t="s">
        <v>82</v>
      </c>
      <c r="C100" s="49" t="s">
        <v>94</v>
      </c>
      <c r="D100" s="64"/>
      <c r="E100" s="65"/>
      <c r="F100" s="54"/>
      <c r="G100" s="54"/>
      <c r="H100" s="54"/>
      <c r="I100" s="65"/>
      <c r="J100" s="54"/>
      <c r="K100" s="54"/>
      <c r="L100" s="54"/>
      <c r="M100" s="65"/>
      <c r="N100" s="54"/>
      <c r="O100" s="54"/>
      <c r="P100" s="54"/>
      <c r="Q100" s="65"/>
      <c r="R100" s="54"/>
      <c r="S100" s="54"/>
      <c r="T100" s="54"/>
      <c r="U100" s="65"/>
      <c r="V100" s="54"/>
      <c r="W100" s="54"/>
      <c r="X100" s="65"/>
      <c r="Y100" s="54"/>
      <c r="Z100" s="54"/>
      <c r="AA100" s="31"/>
      <c r="AB100" s="65"/>
      <c r="AC100" s="54"/>
      <c r="AD100" s="54"/>
      <c r="AE100" s="65"/>
      <c r="AF100" s="65"/>
      <c r="AG100" s="54"/>
      <c r="AH100" s="54"/>
      <c r="AI100" s="54"/>
      <c r="AJ100" s="31"/>
      <c r="AK100" s="54"/>
      <c r="AL100" s="71" t="s">
        <v>79</v>
      </c>
      <c r="AM100" s="31"/>
      <c r="AN100" s="31"/>
      <c r="AO100" s="31"/>
      <c r="AP100" s="31"/>
      <c r="AQ100" s="52">
        <f t="shared" si="14"/>
        <v>1</v>
      </c>
      <c r="AR100" s="31">
        <f t="shared" ref="AR100:AR111" si="19">34*1</f>
        <v>34</v>
      </c>
      <c r="AS100" s="53">
        <f t="shared" si="16"/>
        <v>2.9411764705882353E-2</v>
      </c>
      <c r="AT100" s="16"/>
      <c r="AU100" s="16"/>
      <c r="AV100" s="16"/>
    </row>
    <row r="101" spans="1:48" ht="12.75" customHeight="1">
      <c r="A101" s="139"/>
      <c r="B101" s="139"/>
      <c r="C101" s="49" t="s">
        <v>95</v>
      </c>
      <c r="D101" s="64"/>
      <c r="E101" s="65"/>
      <c r="F101" s="54"/>
      <c r="G101" s="54"/>
      <c r="H101" s="54"/>
      <c r="I101" s="65"/>
      <c r="J101" s="54"/>
      <c r="K101" s="54"/>
      <c r="L101" s="54"/>
      <c r="M101" s="65"/>
      <c r="N101" s="54"/>
      <c r="O101" s="54"/>
      <c r="P101" s="54"/>
      <c r="Q101" s="65"/>
      <c r="R101" s="54"/>
      <c r="S101" s="54"/>
      <c r="T101" s="54"/>
      <c r="U101" s="65"/>
      <c r="V101" s="54"/>
      <c r="W101" s="54"/>
      <c r="X101" s="65"/>
      <c r="Y101" s="54"/>
      <c r="Z101" s="54"/>
      <c r="AA101" s="31"/>
      <c r="AB101" s="65"/>
      <c r="AC101" s="54"/>
      <c r="AD101" s="54"/>
      <c r="AE101" s="65"/>
      <c r="AF101" s="65"/>
      <c r="AG101" s="54"/>
      <c r="AH101" s="54"/>
      <c r="AI101" s="54"/>
      <c r="AJ101" s="31"/>
      <c r="AK101" s="54"/>
      <c r="AL101" s="71" t="s">
        <v>79</v>
      </c>
      <c r="AM101" s="31"/>
      <c r="AN101" s="31"/>
      <c r="AO101" s="31"/>
      <c r="AP101" s="31"/>
      <c r="AQ101" s="52">
        <f t="shared" si="14"/>
        <v>1</v>
      </c>
      <c r="AR101" s="31">
        <f t="shared" si="19"/>
        <v>34</v>
      </c>
      <c r="AS101" s="53">
        <f t="shared" si="16"/>
        <v>2.9411764705882353E-2</v>
      </c>
      <c r="AT101" s="16"/>
      <c r="AU101" s="16"/>
      <c r="AV101" s="16"/>
    </row>
    <row r="102" spans="1:48" ht="12.75" customHeight="1">
      <c r="A102" s="139"/>
      <c r="B102" s="139"/>
      <c r="C102" s="49" t="s">
        <v>96</v>
      </c>
      <c r="D102" s="65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71" t="s">
        <v>79</v>
      </c>
      <c r="AM102" s="31"/>
      <c r="AN102" s="31"/>
      <c r="AO102" s="31"/>
      <c r="AP102" s="31"/>
      <c r="AQ102" s="52">
        <f t="shared" si="14"/>
        <v>1</v>
      </c>
      <c r="AR102" s="31">
        <f t="shared" si="19"/>
        <v>34</v>
      </c>
      <c r="AS102" s="53">
        <f t="shared" si="16"/>
        <v>2.9411764705882353E-2</v>
      </c>
      <c r="AT102" s="16"/>
      <c r="AU102" s="16"/>
      <c r="AV102" s="16"/>
    </row>
    <row r="103" spans="1:48" ht="15.75" customHeight="1">
      <c r="A103" s="139"/>
      <c r="B103" s="140"/>
      <c r="C103" s="49" t="s">
        <v>97</v>
      </c>
      <c r="D103" s="82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95" t="s">
        <v>79</v>
      </c>
      <c r="AM103" s="83"/>
      <c r="AN103" s="83"/>
      <c r="AO103" s="83"/>
      <c r="AP103" s="83"/>
      <c r="AQ103" s="52">
        <f t="shared" si="14"/>
        <v>1</v>
      </c>
      <c r="AR103" s="31">
        <f t="shared" si="19"/>
        <v>34</v>
      </c>
      <c r="AS103" s="53">
        <f t="shared" si="16"/>
        <v>2.9411764705882353E-2</v>
      </c>
      <c r="AT103" s="16"/>
      <c r="AU103" s="16"/>
      <c r="AV103" s="16"/>
    </row>
    <row r="104" spans="1:48" ht="12.75" customHeight="1">
      <c r="A104" s="139"/>
      <c r="B104" s="143" t="s">
        <v>83</v>
      </c>
      <c r="C104" s="49" t="s">
        <v>94</v>
      </c>
      <c r="D104" s="84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52">
        <f t="shared" si="14"/>
        <v>0</v>
      </c>
      <c r="AR104" s="31">
        <f t="shared" si="19"/>
        <v>34</v>
      </c>
      <c r="AS104" s="53">
        <f t="shared" si="16"/>
        <v>0</v>
      </c>
      <c r="AT104" s="16"/>
      <c r="AU104" s="16"/>
      <c r="AV104" s="16"/>
    </row>
    <row r="105" spans="1:48" ht="12.75" customHeight="1">
      <c r="A105" s="139"/>
      <c r="B105" s="139"/>
      <c r="C105" s="49" t="s">
        <v>95</v>
      </c>
      <c r="D105" s="84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52">
        <f t="shared" si="14"/>
        <v>0</v>
      </c>
      <c r="AR105" s="31">
        <f t="shared" si="19"/>
        <v>34</v>
      </c>
      <c r="AS105" s="53">
        <f t="shared" si="16"/>
        <v>0</v>
      </c>
      <c r="AT105" s="16"/>
      <c r="AU105" s="16"/>
      <c r="AV105" s="16"/>
    </row>
    <row r="106" spans="1:48" ht="14.25" customHeight="1">
      <c r="A106" s="139"/>
      <c r="B106" s="139"/>
      <c r="C106" s="49" t="s">
        <v>96</v>
      </c>
      <c r="D106" s="84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52">
        <f t="shared" si="14"/>
        <v>0</v>
      </c>
      <c r="AR106" s="31">
        <f t="shared" si="19"/>
        <v>34</v>
      </c>
      <c r="AS106" s="53">
        <f t="shared" si="16"/>
        <v>0</v>
      </c>
      <c r="AT106" s="16"/>
      <c r="AU106" s="16"/>
      <c r="AV106" s="16"/>
    </row>
    <row r="107" spans="1:48" ht="11.25" customHeight="1">
      <c r="A107" s="139"/>
      <c r="B107" s="140"/>
      <c r="C107" s="49" t="s">
        <v>97</v>
      </c>
      <c r="D107" s="64"/>
      <c r="E107" s="65"/>
      <c r="F107" s="65"/>
      <c r="G107" s="54"/>
      <c r="H107" s="65"/>
      <c r="I107" s="65"/>
      <c r="J107" s="16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31"/>
      <c r="AN107" s="31"/>
      <c r="AO107" s="31"/>
      <c r="AP107" s="31"/>
      <c r="AQ107" s="52">
        <f t="shared" si="14"/>
        <v>0</v>
      </c>
      <c r="AR107" s="31">
        <f t="shared" si="19"/>
        <v>34</v>
      </c>
      <c r="AS107" s="53">
        <f t="shared" si="16"/>
        <v>0</v>
      </c>
      <c r="AT107" s="38"/>
      <c r="AU107" s="38"/>
      <c r="AV107" s="38"/>
    </row>
    <row r="108" spans="1:48" ht="15" customHeight="1">
      <c r="A108" s="139"/>
      <c r="B108" s="143" t="s">
        <v>84</v>
      </c>
      <c r="C108" s="49" t="s">
        <v>94</v>
      </c>
      <c r="D108" s="64"/>
      <c r="E108" s="65"/>
      <c r="F108" s="65"/>
      <c r="G108" s="65"/>
      <c r="H108" s="54"/>
      <c r="I108" s="16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9" t="s">
        <v>79</v>
      </c>
      <c r="AM108" s="31"/>
      <c r="AN108" s="31"/>
      <c r="AO108" s="31"/>
      <c r="AP108" s="31"/>
      <c r="AQ108" s="52">
        <f t="shared" si="14"/>
        <v>1</v>
      </c>
      <c r="AR108" s="31">
        <f t="shared" si="19"/>
        <v>34</v>
      </c>
      <c r="AS108" s="53">
        <f t="shared" si="16"/>
        <v>2.9411764705882353E-2</v>
      </c>
      <c r="AT108" s="38"/>
      <c r="AU108" s="38"/>
      <c r="AV108" s="38"/>
    </row>
    <row r="109" spans="1:48" ht="15" customHeight="1">
      <c r="A109" s="139"/>
      <c r="B109" s="139"/>
      <c r="C109" s="49" t="s">
        <v>95</v>
      </c>
      <c r="D109" s="64"/>
      <c r="E109" s="65"/>
      <c r="F109" s="65"/>
      <c r="G109" s="65"/>
      <c r="H109" s="74"/>
      <c r="I109" s="16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9" t="s">
        <v>79</v>
      </c>
      <c r="AM109" s="31"/>
      <c r="AN109" s="31"/>
      <c r="AO109" s="31"/>
      <c r="AP109" s="31"/>
      <c r="AQ109" s="52">
        <f t="shared" si="14"/>
        <v>1</v>
      </c>
      <c r="AR109" s="31">
        <f t="shared" si="19"/>
        <v>34</v>
      </c>
      <c r="AS109" s="53">
        <f t="shared" si="16"/>
        <v>2.9411764705882353E-2</v>
      </c>
      <c r="AT109" s="38"/>
      <c r="AU109" s="38"/>
      <c r="AV109" s="38"/>
    </row>
    <row r="110" spans="1:48" ht="13.5" customHeight="1">
      <c r="A110" s="139"/>
      <c r="B110" s="139"/>
      <c r="C110" s="49" t="s">
        <v>96</v>
      </c>
      <c r="D110" s="64"/>
      <c r="E110" s="65"/>
      <c r="F110" s="54"/>
      <c r="G110" s="54"/>
      <c r="H110" s="16"/>
      <c r="I110" s="65"/>
      <c r="J110" s="54"/>
      <c r="K110" s="54"/>
      <c r="L110" s="54"/>
      <c r="M110" s="65"/>
      <c r="N110" s="54"/>
      <c r="O110" s="54"/>
      <c r="P110" s="54"/>
      <c r="Q110" s="65"/>
      <c r="R110" s="54"/>
      <c r="S110" s="54"/>
      <c r="T110" s="54"/>
      <c r="U110" s="65"/>
      <c r="V110" s="54"/>
      <c r="W110" s="54"/>
      <c r="X110" s="65"/>
      <c r="Y110" s="54"/>
      <c r="Z110" s="54"/>
      <c r="AA110" s="54"/>
      <c r="AB110" s="65"/>
      <c r="AC110" s="54"/>
      <c r="AD110" s="54"/>
      <c r="AE110" s="65"/>
      <c r="AF110" s="65"/>
      <c r="AG110" s="54"/>
      <c r="AH110" s="54"/>
      <c r="AI110" s="54"/>
      <c r="AJ110" s="65"/>
      <c r="AK110" s="54"/>
      <c r="AL110" s="71" t="s">
        <v>79</v>
      </c>
      <c r="AM110" s="31"/>
      <c r="AN110" s="31"/>
      <c r="AO110" s="31"/>
      <c r="AP110" s="31"/>
      <c r="AQ110" s="52">
        <f t="shared" si="14"/>
        <v>1</v>
      </c>
      <c r="AR110" s="31">
        <f t="shared" si="19"/>
        <v>34</v>
      </c>
      <c r="AS110" s="53">
        <f t="shared" si="16"/>
        <v>2.9411764705882353E-2</v>
      </c>
      <c r="AT110" s="48"/>
      <c r="AU110" s="48"/>
      <c r="AV110" s="48"/>
    </row>
    <row r="111" spans="1:48" ht="15" customHeight="1">
      <c r="A111" s="139"/>
      <c r="B111" s="140"/>
      <c r="C111" s="49" t="s">
        <v>97</v>
      </c>
      <c r="D111" s="64"/>
      <c r="E111" s="65"/>
      <c r="F111" s="54"/>
      <c r="G111" s="16"/>
      <c r="H111" s="54"/>
      <c r="I111" s="65"/>
      <c r="J111" s="54"/>
      <c r="K111" s="54"/>
      <c r="L111" s="54"/>
      <c r="M111" s="65"/>
      <c r="N111" s="54"/>
      <c r="O111" s="54"/>
      <c r="P111" s="54"/>
      <c r="Q111" s="65"/>
      <c r="R111" s="54"/>
      <c r="S111" s="54"/>
      <c r="T111" s="54"/>
      <c r="U111" s="65"/>
      <c r="V111" s="54"/>
      <c r="W111" s="54"/>
      <c r="X111" s="65"/>
      <c r="Y111" s="54"/>
      <c r="Z111" s="54"/>
      <c r="AA111" s="54"/>
      <c r="AB111" s="65"/>
      <c r="AC111" s="54"/>
      <c r="AD111" s="54"/>
      <c r="AE111" s="65"/>
      <c r="AF111" s="65"/>
      <c r="AG111" s="54"/>
      <c r="AH111" s="54"/>
      <c r="AI111" s="54"/>
      <c r="AJ111" s="65"/>
      <c r="AK111" s="54"/>
      <c r="AL111" s="71" t="s">
        <v>79</v>
      </c>
      <c r="AM111" s="31"/>
      <c r="AN111" s="31"/>
      <c r="AO111" s="31"/>
      <c r="AP111" s="31"/>
      <c r="AQ111" s="52">
        <f t="shared" si="14"/>
        <v>1</v>
      </c>
      <c r="AR111" s="31">
        <f t="shared" si="19"/>
        <v>34</v>
      </c>
      <c r="AS111" s="53">
        <f t="shared" si="16"/>
        <v>2.9411764705882353E-2</v>
      </c>
      <c r="AT111" s="48"/>
      <c r="AU111" s="48"/>
      <c r="AV111" s="48"/>
    </row>
    <row r="112" spans="1:48" ht="15" customHeight="1">
      <c r="A112" s="139"/>
      <c r="B112" s="143" t="s">
        <v>85</v>
      </c>
      <c r="C112" s="49" t="s">
        <v>94</v>
      </c>
      <c r="D112" s="64"/>
      <c r="E112" s="65"/>
      <c r="F112" s="54"/>
      <c r="G112" s="54"/>
      <c r="H112" s="16"/>
      <c r="I112" s="54"/>
      <c r="J112" s="54"/>
      <c r="K112" s="54"/>
      <c r="L112" s="54"/>
      <c r="M112" s="65"/>
      <c r="N112" s="54"/>
      <c r="O112" s="54"/>
      <c r="P112" s="54"/>
      <c r="Q112" s="65"/>
      <c r="R112" s="54"/>
      <c r="S112" s="54"/>
      <c r="T112" s="54"/>
      <c r="U112" s="65"/>
      <c r="V112" s="54"/>
      <c r="W112" s="54"/>
      <c r="X112" s="65"/>
      <c r="Y112" s="54"/>
      <c r="Z112" s="54"/>
      <c r="AA112" s="54"/>
      <c r="AB112" s="31"/>
      <c r="AC112" s="31"/>
      <c r="AD112" s="31"/>
      <c r="AE112" s="65"/>
      <c r="AF112" s="65"/>
      <c r="AG112" s="54"/>
      <c r="AH112" s="54"/>
      <c r="AI112" s="54"/>
      <c r="AJ112" s="65"/>
      <c r="AK112" s="54"/>
      <c r="AL112" s="54"/>
      <c r="AM112" s="31"/>
      <c r="AN112" s="31"/>
      <c r="AO112" s="31"/>
      <c r="AP112" s="31"/>
      <c r="AQ112" s="52">
        <f t="shared" si="14"/>
        <v>0</v>
      </c>
      <c r="AR112" s="31">
        <f t="shared" ref="AR112:AR115" si="20">34*2</f>
        <v>68</v>
      </c>
      <c r="AS112" s="53">
        <f t="shared" si="16"/>
        <v>0</v>
      </c>
      <c r="AT112" s="48"/>
      <c r="AU112" s="48"/>
      <c r="AV112" s="48"/>
    </row>
    <row r="113" spans="1:48" ht="15" customHeight="1">
      <c r="A113" s="139"/>
      <c r="B113" s="139"/>
      <c r="C113" s="49" t="s">
        <v>95</v>
      </c>
      <c r="D113" s="64"/>
      <c r="E113" s="65"/>
      <c r="F113" s="54"/>
      <c r="G113" s="54"/>
      <c r="H113" s="16"/>
      <c r="I113" s="54"/>
      <c r="J113" s="54"/>
      <c r="K113" s="54"/>
      <c r="L113" s="54"/>
      <c r="M113" s="65"/>
      <c r="N113" s="54"/>
      <c r="O113" s="54"/>
      <c r="P113" s="54"/>
      <c r="Q113" s="65"/>
      <c r="R113" s="54"/>
      <c r="S113" s="54"/>
      <c r="T113" s="54"/>
      <c r="U113" s="65"/>
      <c r="V113" s="54"/>
      <c r="W113" s="54"/>
      <c r="X113" s="65"/>
      <c r="Y113" s="54"/>
      <c r="Z113" s="54"/>
      <c r="AA113" s="54"/>
      <c r="AB113" s="31"/>
      <c r="AC113" s="31"/>
      <c r="AD113" s="31"/>
      <c r="AE113" s="65"/>
      <c r="AF113" s="65"/>
      <c r="AG113" s="54"/>
      <c r="AH113" s="54"/>
      <c r="AI113" s="54"/>
      <c r="AJ113" s="65"/>
      <c r="AK113" s="54"/>
      <c r="AL113" s="54"/>
      <c r="AM113" s="31"/>
      <c r="AN113" s="31"/>
      <c r="AO113" s="31"/>
      <c r="AP113" s="31"/>
      <c r="AQ113" s="52">
        <f t="shared" si="14"/>
        <v>0</v>
      </c>
      <c r="AR113" s="31">
        <f t="shared" si="20"/>
        <v>68</v>
      </c>
      <c r="AS113" s="53">
        <f t="shared" si="16"/>
        <v>0</v>
      </c>
      <c r="AT113" s="48"/>
      <c r="AU113" s="48"/>
      <c r="AV113" s="48"/>
    </row>
    <row r="114" spans="1:48" ht="15" customHeight="1">
      <c r="A114" s="139"/>
      <c r="B114" s="139"/>
      <c r="C114" s="49" t="s">
        <v>96</v>
      </c>
      <c r="D114" s="64"/>
      <c r="E114" s="65"/>
      <c r="F114" s="54"/>
      <c r="G114" s="54"/>
      <c r="H114" s="54"/>
      <c r="I114" s="65"/>
      <c r="J114" s="54"/>
      <c r="K114" s="54"/>
      <c r="L114" s="54"/>
      <c r="M114" s="65"/>
      <c r="N114" s="54"/>
      <c r="O114" s="54"/>
      <c r="P114" s="54"/>
      <c r="Q114" s="65"/>
      <c r="R114" s="54"/>
      <c r="S114" s="54"/>
      <c r="T114" s="54"/>
      <c r="U114" s="65"/>
      <c r="V114" s="54"/>
      <c r="W114" s="54"/>
      <c r="X114" s="65"/>
      <c r="Y114" s="54"/>
      <c r="Z114" s="54"/>
      <c r="AA114" s="54"/>
      <c r="AB114" s="54"/>
      <c r="AC114" s="54"/>
      <c r="AD114" s="65"/>
      <c r="AE114" s="65"/>
      <c r="AF114" s="65"/>
      <c r="AG114" s="65"/>
      <c r="AH114" s="31"/>
      <c r="AI114" s="31"/>
      <c r="AJ114" s="31"/>
      <c r="AK114" s="54"/>
      <c r="AL114" s="54"/>
      <c r="AM114" s="31"/>
      <c r="AN114" s="31"/>
      <c r="AO114" s="31"/>
      <c r="AP114" s="31"/>
      <c r="AQ114" s="52">
        <f t="shared" si="14"/>
        <v>0</v>
      </c>
      <c r="AR114" s="31">
        <f t="shared" si="20"/>
        <v>68</v>
      </c>
      <c r="AS114" s="53">
        <f t="shared" si="16"/>
        <v>0</v>
      </c>
      <c r="AT114" s="48"/>
      <c r="AU114" s="48"/>
      <c r="AV114" s="48"/>
    </row>
    <row r="115" spans="1:48" ht="15" customHeight="1">
      <c r="A115" s="144"/>
      <c r="B115" s="140"/>
      <c r="C115" s="49" t="s">
        <v>97</v>
      </c>
      <c r="D115" s="64"/>
      <c r="E115" s="65"/>
      <c r="F115" s="54"/>
      <c r="G115" s="54"/>
      <c r="H115" s="54"/>
      <c r="I115" s="65"/>
      <c r="J115" s="54"/>
      <c r="K115" s="54"/>
      <c r="L115" s="54"/>
      <c r="M115" s="65"/>
      <c r="N115" s="54"/>
      <c r="O115" s="54"/>
      <c r="P115" s="54"/>
      <c r="Q115" s="65"/>
      <c r="R115" s="54"/>
      <c r="S115" s="54"/>
      <c r="T115" s="54"/>
      <c r="U115" s="65"/>
      <c r="V115" s="54"/>
      <c r="W115" s="54"/>
      <c r="X115" s="65"/>
      <c r="Y115" s="54"/>
      <c r="Z115" s="54"/>
      <c r="AA115" s="54"/>
      <c r="AB115" s="54"/>
      <c r="AC115" s="54"/>
      <c r="AD115" s="65"/>
      <c r="AE115" s="65"/>
      <c r="AF115" s="65"/>
      <c r="AG115" s="65"/>
      <c r="AH115" s="31"/>
      <c r="AI115" s="31"/>
      <c r="AJ115" s="31"/>
      <c r="AK115" s="54"/>
      <c r="AL115" s="54"/>
      <c r="AM115" s="31"/>
      <c r="AN115" s="31"/>
      <c r="AO115" s="31"/>
      <c r="AP115" s="31"/>
      <c r="AQ115" s="52">
        <f t="shared" si="14"/>
        <v>0</v>
      </c>
      <c r="AR115" s="31">
        <f t="shared" si="20"/>
        <v>68</v>
      </c>
      <c r="AS115" s="53">
        <f t="shared" si="16"/>
        <v>0</v>
      </c>
      <c r="AT115" s="48"/>
      <c r="AU115" s="48"/>
      <c r="AV115" s="48"/>
    </row>
    <row r="116" spans="1:48" ht="20.25" customHeight="1">
      <c r="A116" s="62"/>
      <c r="B116" s="86"/>
      <c r="C116" s="86"/>
      <c r="D116" s="86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2"/>
      <c r="AN116" s="62"/>
      <c r="AO116" s="62"/>
      <c r="AP116" s="62"/>
      <c r="AQ116" s="62"/>
      <c r="AR116" s="62"/>
      <c r="AS116" s="62"/>
      <c r="AT116" s="48"/>
      <c r="AU116" s="48"/>
      <c r="AV116" s="48"/>
    </row>
    <row r="117" spans="1:48" ht="123" customHeight="1">
      <c r="A117" s="145" t="s">
        <v>99</v>
      </c>
      <c r="B117" s="135"/>
      <c r="C117" s="135"/>
      <c r="D117" s="136"/>
      <c r="E117" s="177" t="s">
        <v>54</v>
      </c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5"/>
      <c r="AD117" s="135"/>
      <c r="AE117" s="135"/>
      <c r="AF117" s="135"/>
      <c r="AG117" s="135"/>
      <c r="AH117" s="135"/>
      <c r="AI117" s="135"/>
      <c r="AJ117" s="135"/>
      <c r="AK117" s="135"/>
      <c r="AL117" s="135"/>
      <c r="AM117" s="135"/>
      <c r="AN117" s="135"/>
      <c r="AO117" s="135"/>
      <c r="AP117" s="136"/>
      <c r="AQ117" s="138" t="s">
        <v>55</v>
      </c>
      <c r="AR117" s="138" t="s">
        <v>56</v>
      </c>
      <c r="AS117" s="156" t="s">
        <v>57</v>
      </c>
      <c r="AT117" s="48"/>
      <c r="AU117" s="48"/>
      <c r="AV117" s="48"/>
    </row>
    <row r="118" spans="1:48" ht="12.75" customHeight="1">
      <c r="A118" s="146" t="s">
        <v>58</v>
      </c>
      <c r="B118" s="148"/>
      <c r="C118" s="143" t="s">
        <v>59</v>
      </c>
      <c r="D118" s="46" t="s">
        <v>60</v>
      </c>
      <c r="E118" s="134" t="s">
        <v>61</v>
      </c>
      <c r="F118" s="135"/>
      <c r="G118" s="135"/>
      <c r="H118" s="136"/>
      <c r="I118" s="134" t="s">
        <v>62</v>
      </c>
      <c r="J118" s="135"/>
      <c r="K118" s="135"/>
      <c r="L118" s="136"/>
      <c r="M118" s="134" t="s">
        <v>63</v>
      </c>
      <c r="N118" s="135"/>
      <c r="O118" s="135"/>
      <c r="P118" s="136"/>
      <c r="Q118" s="134" t="s">
        <v>64</v>
      </c>
      <c r="R118" s="135"/>
      <c r="S118" s="135"/>
      <c r="T118" s="136"/>
      <c r="U118" s="134" t="s">
        <v>65</v>
      </c>
      <c r="V118" s="135"/>
      <c r="W118" s="136"/>
      <c r="X118" s="134" t="s">
        <v>66</v>
      </c>
      <c r="Y118" s="135"/>
      <c r="Z118" s="135"/>
      <c r="AA118" s="136"/>
      <c r="AB118" s="134" t="s">
        <v>67</v>
      </c>
      <c r="AC118" s="135"/>
      <c r="AD118" s="136"/>
      <c r="AE118" s="134" t="s">
        <v>68</v>
      </c>
      <c r="AF118" s="135"/>
      <c r="AG118" s="135"/>
      <c r="AH118" s="135"/>
      <c r="AI118" s="136"/>
      <c r="AJ118" s="134" t="s">
        <v>69</v>
      </c>
      <c r="AK118" s="135"/>
      <c r="AL118" s="136"/>
      <c r="AM118" s="134" t="s">
        <v>70</v>
      </c>
      <c r="AN118" s="135"/>
      <c r="AO118" s="135"/>
      <c r="AP118" s="136"/>
      <c r="AQ118" s="139"/>
      <c r="AR118" s="139"/>
      <c r="AS118" s="139"/>
      <c r="AT118" s="48"/>
      <c r="AU118" s="48"/>
      <c r="AV118" s="48"/>
    </row>
    <row r="119" spans="1:48" ht="12.75" customHeight="1">
      <c r="A119" s="149"/>
      <c r="B119" s="151"/>
      <c r="C119" s="140"/>
      <c r="D119" s="46" t="s">
        <v>71</v>
      </c>
      <c r="E119" s="47">
        <v>1</v>
      </c>
      <c r="F119" s="47">
        <v>2</v>
      </c>
      <c r="G119" s="47">
        <v>3</v>
      </c>
      <c r="H119" s="47">
        <v>4</v>
      </c>
      <c r="I119" s="47">
        <v>5</v>
      </c>
      <c r="J119" s="47">
        <v>6</v>
      </c>
      <c r="K119" s="47">
        <v>7</v>
      </c>
      <c r="L119" s="47">
        <v>8</v>
      </c>
      <c r="M119" s="47">
        <v>9</v>
      </c>
      <c r="N119" s="47">
        <v>10</v>
      </c>
      <c r="O119" s="47">
        <v>11</v>
      </c>
      <c r="P119" s="47">
        <v>12</v>
      </c>
      <c r="Q119" s="47">
        <v>13</v>
      </c>
      <c r="R119" s="47">
        <v>14</v>
      </c>
      <c r="S119" s="47">
        <v>15</v>
      </c>
      <c r="T119" s="47">
        <v>16</v>
      </c>
      <c r="U119" s="47">
        <v>17</v>
      </c>
      <c r="V119" s="47">
        <v>18</v>
      </c>
      <c r="W119" s="47">
        <v>19</v>
      </c>
      <c r="X119" s="47">
        <v>20</v>
      </c>
      <c r="Y119" s="47">
        <v>21</v>
      </c>
      <c r="Z119" s="47">
        <v>22</v>
      </c>
      <c r="AA119" s="47">
        <v>23</v>
      </c>
      <c r="AB119" s="47">
        <v>24</v>
      </c>
      <c r="AC119" s="47">
        <v>25</v>
      </c>
      <c r="AD119" s="47">
        <v>26</v>
      </c>
      <c r="AE119" s="47">
        <v>27</v>
      </c>
      <c r="AF119" s="47">
        <v>28</v>
      </c>
      <c r="AG119" s="47">
        <v>29</v>
      </c>
      <c r="AH119" s="47">
        <v>30</v>
      </c>
      <c r="AI119" s="47">
        <v>31</v>
      </c>
      <c r="AJ119" s="47">
        <v>32</v>
      </c>
      <c r="AK119" s="47">
        <v>33</v>
      </c>
      <c r="AL119" s="47">
        <v>34</v>
      </c>
      <c r="AM119" s="47">
        <v>35</v>
      </c>
      <c r="AN119" s="47">
        <v>36</v>
      </c>
      <c r="AO119" s="47">
        <v>37</v>
      </c>
      <c r="AP119" s="47">
        <v>38</v>
      </c>
      <c r="AQ119" s="140"/>
      <c r="AR119" s="140"/>
      <c r="AS119" s="140"/>
      <c r="AT119" s="48"/>
      <c r="AU119" s="48"/>
      <c r="AV119" s="48"/>
    </row>
    <row r="120" spans="1:48" ht="12.75" customHeight="1">
      <c r="A120" s="152" t="s">
        <v>87</v>
      </c>
      <c r="B120" s="143" t="s">
        <v>73</v>
      </c>
      <c r="C120" s="49" t="s">
        <v>100</v>
      </c>
      <c r="D120" s="57"/>
      <c r="E120" s="54"/>
      <c r="F120" s="88"/>
      <c r="G120" s="96" t="s">
        <v>75</v>
      </c>
      <c r="H120" s="54"/>
      <c r="I120" s="54"/>
      <c r="J120" s="54"/>
      <c r="K120" s="54"/>
      <c r="L120" s="54"/>
      <c r="M120" s="96" t="s">
        <v>75</v>
      </c>
      <c r="N120" s="54"/>
      <c r="O120" s="54"/>
      <c r="P120" s="54"/>
      <c r="Q120" s="54"/>
      <c r="R120" s="96" t="s">
        <v>75</v>
      </c>
      <c r="S120" s="54"/>
      <c r="T120" s="54"/>
      <c r="U120" s="88"/>
      <c r="V120" s="54"/>
      <c r="W120" s="54"/>
      <c r="X120" s="96" t="s">
        <v>75</v>
      </c>
      <c r="Y120" s="54"/>
      <c r="Z120" s="54"/>
      <c r="AA120" s="96" t="s">
        <v>75</v>
      </c>
      <c r="AB120" s="54"/>
      <c r="AC120" s="54"/>
      <c r="AD120" s="54"/>
      <c r="AE120" s="54"/>
      <c r="AF120" s="97" t="s">
        <v>101</v>
      </c>
      <c r="AG120" s="54"/>
      <c r="AH120" s="54"/>
      <c r="AI120" s="54"/>
      <c r="AJ120" s="96" t="s">
        <v>75</v>
      </c>
      <c r="AK120" s="54"/>
      <c r="AL120" s="96" t="s">
        <v>75</v>
      </c>
      <c r="AM120" s="56"/>
      <c r="AN120" s="56"/>
      <c r="AO120" s="56"/>
      <c r="AP120" s="56"/>
      <c r="AQ120" s="56">
        <f t="shared" ref="AQ120:AQ159" si="21">COUNTA(E120:AP120)</f>
        <v>8</v>
      </c>
      <c r="AR120" s="31">
        <f t="shared" ref="AR120:AR123" si="22">34*5</f>
        <v>170</v>
      </c>
      <c r="AS120" s="98">
        <f t="shared" ref="AS120:AS159" si="23">AQ120/AR120</f>
        <v>4.7058823529411764E-2</v>
      </c>
      <c r="AT120" s="16"/>
      <c r="AU120" s="16"/>
      <c r="AV120" s="16"/>
    </row>
    <row r="121" spans="1:48" ht="12.75" customHeight="1">
      <c r="A121" s="139"/>
      <c r="B121" s="139"/>
      <c r="C121" s="49" t="s">
        <v>102</v>
      </c>
      <c r="D121" s="57"/>
      <c r="E121" s="54"/>
      <c r="F121" s="88"/>
      <c r="G121" s="96" t="s">
        <v>75</v>
      </c>
      <c r="H121" s="54"/>
      <c r="I121" s="54"/>
      <c r="J121" s="54"/>
      <c r="K121" s="54"/>
      <c r="L121" s="54"/>
      <c r="M121" s="96" t="s">
        <v>75</v>
      </c>
      <c r="N121" s="54"/>
      <c r="O121" s="54"/>
      <c r="P121" s="54"/>
      <c r="Q121" s="54"/>
      <c r="R121" s="96" t="s">
        <v>75</v>
      </c>
      <c r="S121" s="54"/>
      <c r="T121" s="54"/>
      <c r="U121" s="54"/>
      <c r="V121" s="54"/>
      <c r="W121" s="54"/>
      <c r="X121" s="54"/>
      <c r="Y121" s="96" t="s">
        <v>75</v>
      </c>
      <c r="Z121" s="54"/>
      <c r="AA121" s="96" t="s">
        <v>75</v>
      </c>
      <c r="AB121" s="54"/>
      <c r="AC121" s="54"/>
      <c r="AD121" s="54"/>
      <c r="AE121" s="54"/>
      <c r="AF121" s="97" t="s">
        <v>101</v>
      </c>
      <c r="AG121" s="54"/>
      <c r="AH121" s="54"/>
      <c r="AI121" s="54"/>
      <c r="AJ121" s="96" t="s">
        <v>75</v>
      </c>
      <c r="AK121" s="54"/>
      <c r="AL121" s="96" t="s">
        <v>75</v>
      </c>
      <c r="AM121" s="56"/>
      <c r="AN121" s="56"/>
      <c r="AO121" s="56"/>
      <c r="AP121" s="56"/>
      <c r="AQ121" s="56">
        <f t="shared" si="21"/>
        <v>8</v>
      </c>
      <c r="AR121" s="31">
        <f t="shared" si="22"/>
        <v>170</v>
      </c>
      <c r="AS121" s="98">
        <f t="shared" si="23"/>
        <v>4.7058823529411764E-2</v>
      </c>
      <c r="AT121" s="16"/>
      <c r="AU121" s="16"/>
      <c r="AV121" s="16"/>
    </row>
    <row r="122" spans="1:48" ht="12.75" customHeight="1">
      <c r="A122" s="139"/>
      <c r="B122" s="139"/>
      <c r="C122" s="49" t="s">
        <v>103</v>
      </c>
      <c r="D122" s="57"/>
      <c r="E122" s="54"/>
      <c r="F122" s="88"/>
      <c r="G122" s="96" t="s">
        <v>75</v>
      </c>
      <c r="H122" s="54"/>
      <c r="I122" s="54"/>
      <c r="J122" s="54"/>
      <c r="K122" s="54"/>
      <c r="L122" s="54"/>
      <c r="M122" s="96" t="s">
        <v>75</v>
      </c>
      <c r="N122" s="54"/>
      <c r="O122" s="54"/>
      <c r="P122" s="54"/>
      <c r="Q122" s="54"/>
      <c r="R122" s="96" t="s">
        <v>75</v>
      </c>
      <c r="S122" s="54"/>
      <c r="T122" s="54"/>
      <c r="U122" s="54"/>
      <c r="V122" s="54"/>
      <c r="W122" s="54"/>
      <c r="X122" s="54"/>
      <c r="Y122" s="96" t="s">
        <v>75</v>
      </c>
      <c r="Z122" s="54"/>
      <c r="AA122" s="96" t="s">
        <v>75</v>
      </c>
      <c r="AB122" s="54"/>
      <c r="AC122" s="54"/>
      <c r="AD122" s="54"/>
      <c r="AE122" s="54"/>
      <c r="AF122" s="97" t="s">
        <v>101</v>
      </c>
      <c r="AG122" s="54"/>
      <c r="AH122" s="54"/>
      <c r="AI122" s="54"/>
      <c r="AJ122" s="96" t="s">
        <v>75</v>
      </c>
      <c r="AK122" s="54"/>
      <c r="AL122" s="96" t="s">
        <v>75</v>
      </c>
      <c r="AM122" s="56"/>
      <c r="AN122" s="56"/>
      <c r="AO122" s="56"/>
      <c r="AP122" s="56"/>
      <c r="AQ122" s="56">
        <f t="shared" si="21"/>
        <v>8</v>
      </c>
      <c r="AR122" s="31">
        <f t="shared" si="22"/>
        <v>170</v>
      </c>
      <c r="AS122" s="98">
        <f t="shared" si="23"/>
        <v>4.7058823529411764E-2</v>
      </c>
      <c r="AT122" s="16"/>
      <c r="AU122" s="16"/>
      <c r="AV122" s="16"/>
    </row>
    <row r="123" spans="1:48" ht="12.75" customHeight="1">
      <c r="A123" s="139"/>
      <c r="B123" s="140"/>
      <c r="C123" s="49" t="s">
        <v>104</v>
      </c>
      <c r="D123" s="57"/>
      <c r="E123" s="54"/>
      <c r="F123" s="88"/>
      <c r="G123" s="96" t="s">
        <v>75</v>
      </c>
      <c r="H123" s="54"/>
      <c r="I123" s="54"/>
      <c r="J123" s="54"/>
      <c r="K123" s="54"/>
      <c r="L123" s="54"/>
      <c r="M123" s="96" t="s">
        <v>75</v>
      </c>
      <c r="N123" s="54"/>
      <c r="O123" s="54"/>
      <c r="P123" s="54"/>
      <c r="Q123" s="54"/>
      <c r="R123" s="96" t="s">
        <v>75</v>
      </c>
      <c r="S123" s="54"/>
      <c r="T123" s="54"/>
      <c r="U123" s="54"/>
      <c r="V123" s="54"/>
      <c r="W123" s="54"/>
      <c r="X123" s="54"/>
      <c r="Y123" s="96" t="s">
        <v>75</v>
      </c>
      <c r="Z123" s="54"/>
      <c r="AA123" s="96" t="s">
        <v>75</v>
      </c>
      <c r="AB123" s="54"/>
      <c r="AC123" s="54"/>
      <c r="AD123" s="54"/>
      <c r="AE123" s="54"/>
      <c r="AF123" s="97" t="s">
        <v>101</v>
      </c>
      <c r="AG123" s="54"/>
      <c r="AH123" s="54"/>
      <c r="AI123" s="54"/>
      <c r="AJ123" s="96" t="s">
        <v>75</v>
      </c>
      <c r="AK123" s="54"/>
      <c r="AL123" s="96" t="s">
        <v>75</v>
      </c>
      <c r="AM123" s="56"/>
      <c r="AN123" s="56"/>
      <c r="AO123" s="56"/>
      <c r="AP123" s="56"/>
      <c r="AQ123" s="56">
        <f t="shared" si="21"/>
        <v>8</v>
      </c>
      <c r="AR123" s="31">
        <f t="shared" si="22"/>
        <v>170</v>
      </c>
      <c r="AS123" s="98">
        <f t="shared" si="23"/>
        <v>4.7058823529411764E-2</v>
      </c>
      <c r="AT123" s="16"/>
      <c r="AU123" s="16"/>
      <c r="AV123" s="16"/>
    </row>
    <row r="124" spans="1:48" ht="12.75" customHeight="1">
      <c r="A124" s="139"/>
      <c r="B124" s="143" t="s">
        <v>78</v>
      </c>
      <c r="C124" s="49" t="s">
        <v>100</v>
      </c>
      <c r="D124" s="57"/>
      <c r="E124" s="54"/>
      <c r="F124" s="96" t="s">
        <v>75</v>
      </c>
      <c r="G124" s="54"/>
      <c r="H124" s="54"/>
      <c r="I124" s="54"/>
      <c r="J124" s="96" t="s">
        <v>75</v>
      </c>
      <c r="K124" s="54"/>
      <c r="L124" s="54"/>
      <c r="M124" s="54"/>
      <c r="N124" s="54"/>
      <c r="O124" s="54"/>
      <c r="P124" s="96" t="s">
        <v>75</v>
      </c>
      <c r="Q124" s="54"/>
      <c r="R124" s="54"/>
      <c r="S124" s="96" t="s">
        <v>75</v>
      </c>
      <c r="T124" s="54"/>
      <c r="U124" s="54"/>
      <c r="V124" s="54"/>
      <c r="W124" s="54"/>
      <c r="X124" s="54"/>
      <c r="Y124" s="54"/>
      <c r="Z124" s="96" t="s">
        <v>75</v>
      </c>
      <c r="AA124" s="54"/>
      <c r="AB124" s="54"/>
      <c r="AC124" s="54"/>
      <c r="AD124" s="54"/>
      <c r="AE124" s="54"/>
      <c r="AF124" s="97" t="s">
        <v>101</v>
      </c>
      <c r="AG124" s="54"/>
      <c r="AH124" s="54"/>
      <c r="AI124" s="54"/>
      <c r="AJ124" s="54"/>
      <c r="AK124" s="96" t="s">
        <v>75</v>
      </c>
      <c r="AL124" s="54"/>
      <c r="AM124" s="56"/>
      <c r="AN124" s="56"/>
      <c r="AO124" s="56"/>
      <c r="AP124" s="56"/>
      <c r="AQ124" s="56">
        <f t="shared" si="21"/>
        <v>7</v>
      </c>
      <c r="AR124" s="31">
        <f t="shared" ref="AR124:AR131" si="24">34*4</f>
        <v>136</v>
      </c>
      <c r="AS124" s="98">
        <f t="shared" si="23"/>
        <v>5.1470588235294115E-2</v>
      </c>
      <c r="AT124" s="16"/>
      <c r="AU124" s="16"/>
      <c r="AV124" s="16"/>
    </row>
    <row r="125" spans="1:48" ht="12.75" customHeight="1">
      <c r="A125" s="139"/>
      <c r="B125" s="139"/>
      <c r="C125" s="49" t="s">
        <v>102</v>
      </c>
      <c r="D125" s="57"/>
      <c r="E125" s="54"/>
      <c r="F125" s="96" t="s">
        <v>75</v>
      </c>
      <c r="G125" s="54"/>
      <c r="H125" s="54"/>
      <c r="I125" s="54"/>
      <c r="J125" s="96" t="s">
        <v>75</v>
      </c>
      <c r="K125" s="54"/>
      <c r="L125" s="54"/>
      <c r="M125" s="54"/>
      <c r="N125" s="54"/>
      <c r="O125" s="54"/>
      <c r="P125" s="96" t="s">
        <v>75</v>
      </c>
      <c r="Q125" s="54"/>
      <c r="R125" s="54"/>
      <c r="S125" s="96" t="s">
        <v>75</v>
      </c>
      <c r="T125" s="54"/>
      <c r="U125" s="54"/>
      <c r="V125" s="54"/>
      <c r="W125" s="54"/>
      <c r="X125" s="54"/>
      <c r="Y125" s="54"/>
      <c r="Z125" s="96" t="s">
        <v>75</v>
      </c>
      <c r="AA125" s="54"/>
      <c r="AB125" s="54"/>
      <c r="AC125" s="54"/>
      <c r="AD125" s="54"/>
      <c r="AE125" s="54"/>
      <c r="AF125" s="97" t="s">
        <v>101</v>
      </c>
      <c r="AG125" s="54"/>
      <c r="AH125" s="54"/>
      <c r="AI125" s="54"/>
      <c r="AJ125" s="54"/>
      <c r="AK125" s="96" t="s">
        <v>75</v>
      </c>
      <c r="AL125" s="54"/>
      <c r="AM125" s="56"/>
      <c r="AN125" s="56"/>
      <c r="AO125" s="56"/>
      <c r="AP125" s="56"/>
      <c r="AQ125" s="56">
        <f t="shared" si="21"/>
        <v>7</v>
      </c>
      <c r="AR125" s="31">
        <f t="shared" si="24"/>
        <v>136</v>
      </c>
      <c r="AS125" s="98">
        <f t="shared" si="23"/>
        <v>5.1470588235294115E-2</v>
      </c>
      <c r="AT125" s="16"/>
      <c r="AU125" s="16"/>
      <c r="AV125" s="16"/>
    </row>
    <row r="126" spans="1:48" ht="12.75" customHeight="1">
      <c r="A126" s="139"/>
      <c r="B126" s="139"/>
      <c r="C126" s="49" t="s">
        <v>103</v>
      </c>
      <c r="D126" s="57"/>
      <c r="E126" s="54"/>
      <c r="F126" s="96" t="s">
        <v>75</v>
      </c>
      <c r="G126" s="54"/>
      <c r="H126" s="54"/>
      <c r="I126" s="54"/>
      <c r="J126" s="96" t="s">
        <v>75</v>
      </c>
      <c r="K126" s="54"/>
      <c r="L126" s="54"/>
      <c r="M126" s="54"/>
      <c r="N126" s="54"/>
      <c r="O126" s="54"/>
      <c r="P126" s="99" t="s">
        <v>75</v>
      </c>
      <c r="Q126" s="54"/>
      <c r="R126" s="54"/>
      <c r="S126" s="96" t="s">
        <v>75</v>
      </c>
      <c r="T126" s="54"/>
      <c r="U126" s="54"/>
      <c r="V126" s="54"/>
      <c r="W126" s="54"/>
      <c r="X126" s="54"/>
      <c r="Y126" s="54"/>
      <c r="Z126" s="96" t="s">
        <v>75</v>
      </c>
      <c r="AA126" s="54"/>
      <c r="AB126" s="54"/>
      <c r="AC126" s="54"/>
      <c r="AD126" s="54"/>
      <c r="AE126" s="54"/>
      <c r="AF126" s="97" t="s">
        <v>101</v>
      </c>
      <c r="AG126" s="54"/>
      <c r="AH126" s="54"/>
      <c r="AI126" s="54"/>
      <c r="AJ126" s="54"/>
      <c r="AK126" s="96" t="s">
        <v>75</v>
      </c>
      <c r="AL126" s="54"/>
      <c r="AM126" s="56"/>
      <c r="AN126" s="56"/>
      <c r="AO126" s="56"/>
      <c r="AP126" s="56"/>
      <c r="AQ126" s="56">
        <f t="shared" si="21"/>
        <v>7</v>
      </c>
      <c r="AR126" s="31">
        <f t="shared" si="24"/>
        <v>136</v>
      </c>
      <c r="AS126" s="98">
        <f t="shared" si="23"/>
        <v>5.1470588235294115E-2</v>
      </c>
      <c r="AT126" s="16"/>
      <c r="AU126" s="16"/>
      <c r="AV126" s="16"/>
    </row>
    <row r="127" spans="1:48" ht="12.75" customHeight="1">
      <c r="A127" s="139"/>
      <c r="B127" s="140"/>
      <c r="C127" s="49" t="s">
        <v>104</v>
      </c>
      <c r="D127" s="100"/>
      <c r="E127" s="54"/>
      <c r="F127" s="96" t="s">
        <v>75</v>
      </c>
      <c r="G127" s="54"/>
      <c r="H127" s="54"/>
      <c r="I127" s="54"/>
      <c r="J127" s="96" t="s">
        <v>75</v>
      </c>
      <c r="K127" s="54"/>
      <c r="L127" s="54"/>
      <c r="M127" s="54"/>
      <c r="N127" s="54"/>
      <c r="O127" s="54"/>
      <c r="P127" s="96" t="s">
        <v>75</v>
      </c>
      <c r="Q127" s="54"/>
      <c r="R127" s="54"/>
      <c r="S127" s="96" t="s">
        <v>75</v>
      </c>
      <c r="T127" s="54"/>
      <c r="U127" s="54"/>
      <c r="V127" s="54"/>
      <c r="W127" s="54"/>
      <c r="X127" s="54"/>
      <c r="Y127" s="54"/>
      <c r="Z127" s="96" t="s">
        <v>75</v>
      </c>
      <c r="AA127" s="54"/>
      <c r="AB127" s="54"/>
      <c r="AC127" s="54"/>
      <c r="AD127" s="54"/>
      <c r="AE127" s="54"/>
      <c r="AF127" s="97" t="s">
        <v>101</v>
      </c>
      <c r="AG127" s="54"/>
      <c r="AH127" s="54"/>
      <c r="AI127" s="54"/>
      <c r="AJ127" s="54"/>
      <c r="AK127" s="96" t="s">
        <v>75</v>
      </c>
      <c r="AL127" s="54"/>
      <c r="AM127" s="56"/>
      <c r="AN127" s="56"/>
      <c r="AO127" s="56"/>
      <c r="AP127" s="56"/>
      <c r="AQ127" s="56">
        <f t="shared" si="21"/>
        <v>7</v>
      </c>
      <c r="AR127" s="31">
        <f t="shared" si="24"/>
        <v>136</v>
      </c>
      <c r="AS127" s="98">
        <f t="shared" si="23"/>
        <v>5.1470588235294115E-2</v>
      </c>
      <c r="AT127" s="16"/>
      <c r="AU127" s="16"/>
      <c r="AV127" s="16"/>
    </row>
    <row r="128" spans="1:48" ht="12.75" customHeight="1">
      <c r="A128" s="139"/>
      <c r="B128" s="143" t="s">
        <v>80</v>
      </c>
      <c r="C128" s="49" t="s">
        <v>100</v>
      </c>
      <c r="D128" s="57"/>
      <c r="E128" s="54"/>
      <c r="F128" s="54"/>
      <c r="G128" s="54"/>
      <c r="H128" s="96" t="s">
        <v>79</v>
      </c>
      <c r="I128" s="54"/>
      <c r="J128" s="54"/>
      <c r="K128" s="96" t="s">
        <v>79</v>
      </c>
      <c r="L128" s="54"/>
      <c r="M128" s="54"/>
      <c r="N128" s="96" t="s">
        <v>79</v>
      </c>
      <c r="O128" s="54"/>
      <c r="P128" s="54"/>
      <c r="Q128" s="54"/>
      <c r="R128" s="54"/>
      <c r="S128" s="54"/>
      <c r="T128" s="54"/>
      <c r="U128" s="96" t="s">
        <v>79</v>
      </c>
      <c r="V128" s="54"/>
      <c r="W128" s="54"/>
      <c r="X128" s="54"/>
      <c r="Y128" s="54"/>
      <c r="Z128" s="54"/>
      <c r="AA128" s="54"/>
      <c r="AB128" s="96" t="s">
        <v>79</v>
      </c>
      <c r="AC128" s="54"/>
      <c r="AD128" s="54"/>
      <c r="AE128" s="96" t="s">
        <v>79</v>
      </c>
      <c r="AF128" s="54"/>
      <c r="AG128" s="97" t="s">
        <v>101</v>
      </c>
      <c r="AH128" s="54"/>
      <c r="AI128" s="54"/>
      <c r="AJ128" s="54"/>
      <c r="AK128" s="54"/>
      <c r="AL128" s="96" t="s">
        <v>79</v>
      </c>
      <c r="AM128" s="56"/>
      <c r="AN128" s="56"/>
      <c r="AO128" s="56"/>
      <c r="AP128" s="56"/>
      <c r="AQ128" s="56">
        <f t="shared" si="21"/>
        <v>8</v>
      </c>
      <c r="AR128" s="31">
        <f t="shared" si="24"/>
        <v>136</v>
      </c>
      <c r="AS128" s="98">
        <f t="shared" si="23"/>
        <v>5.8823529411764705E-2</v>
      </c>
      <c r="AT128" s="16"/>
      <c r="AU128" s="16"/>
      <c r="AV128" s="16"/>
    </row>
    <row r="129" spans="1:48" ht="12.75" customHeight="1">
      <c r="A129" s="139"/>
      <c r="B129" s="139"/>
      <c r="C129" s="49" t="s">
        <v>102</v>
      </c>
      <c r="D129" s="57"/>
      <c r="E129" s="54"/>
      <c r="F129" s="54"/>
      <c r="G129" s="54"/>
      <c r="H129" s="96" t="s">
        <v>79</v>
      </c>
      <c r="I129" s="54"/>
      <c r="J129" s="54"/>
      <c r="K129" s="96" t="s">
        <v>79</v>
      </c>
      <c r="L129" s="54"/>
      <c r="M129" s="54"/>
      <c r="N129" s="96" t="s">
        <v>79</v>
      </c>
      <c r="O129" s="54"/>
      <c r="P129" s="54"/>
      <c r="Q129" s="54"/>
      <c r="R129" s="54"/>
      <c r="S129" s="54"/>
      <c r="T129" s="54"/>
      <c r="U129" s="96" t="s">
        <v>79</v>
      </c>
      <c r="V129" s="54"/>
      <c r="W129" s="54"/>
      <c r="X129" s="54"/>
      <c r="Y129" s="54"/>
      <c r="Z129" s="54"/>
      <c r="AA129" s="96" t="s">
        <v>79</v>
      </c>
      <c r="AB129" s="54"/>
      <c r="AC129" s="54"/>
      <c r="AD129" s="54"/>
      <c r="AE129" s="96" t="s">
        <v>79</v>
      </c>
      <c r="AF129" s="54"/>
      <c r="AG129" s="97" t="s">
        <v>101</v>
      </c>
      <c r="AH129" s="96" t="s">
        <v>79</v>
      </c>
      <c r="AI129" s="54"/>
      <c r="AJ129" s="54"/>
      <c r="AK129" s="54"/>
      <c r="AL129" s="96" t="s">
        <v>79</v>
      </c>
      <c r="AM129" s="56"/>
      <c r="AN129" s="56"/>
      <c r="AO129" s="56"/>
      <c r="AP129" s="56"/>
      <c r="AQ129" s="56">
        <f t="shared" si="21"/>
        <v>9</v>
      </c>
      <c r="AR129" s="31">
        <f t="shared" si="24"/>
        <v>136</v>
      </c>
      <c r="AS129" s="98">
        <f t="shared" si="23"/>
        <v>6.6176470588235295E-2</v>
      </c>
      <c r="AT129" s="16"/>
      <c r="AU129" s="16"/>
      <c r="AV129" s="16"/>
    </row>
    <row r="130" spans="1:48" ht="12.75" customHeight="1">
      <c r="A130" s="139"/>
      <c r="B130" s="139"/>
      <c r="C130" s="49" t="s">
        <v>103</v>
      </c>
      <c r="D130" s="57"/>
      <c r="E130" s="54"/>
      <c r="F130" s="54"/>
      <c r="G130" s="54"/>
      <c r="H130" s="96" t="s">
        <v>79</v>
      </c>
      <c r="I130" s="54"/>
      <c r="J130" s="54"/>
      <c r="K130" s="96" t="s">
        <v>79</v>
      </c>
      <c r="L130" s="54"/>
      <c r="M130" s="54"/>
      <c r="N130" s="96" t="s">
        <v>79</v>
      </c>
      <c r="O130" s="73"/>
      <c r="P130" s="54"/>
      <c r="Q130" s="54"/>
      <c r="R130" s="54"/>
      <c r="S130" s="54"/>
      <c r="T130" s="54"/>
      <c r="U130" s="96" t="s">
        <v>79</v>
      </c>
      <c r="V130" s="54"/>
      <c r="W130" s="54"/>
      <c r="X130" s="54"/>
      <c r="Y130" s="54"/>
      <c r="Z130" s="54"/>
      <c r="AA130" s="54"/>
      <c r="AB130" s="96" t="s">
        <v>79</v>
      </c>
      <c r="AC130" s="54"/>
      <c r="AD130" s="54"/>
      <c r="AE130" s="96" t="s">
        <v>79</v>
      </c>
      <c r="AF130" s="54"/>
      <c r="AG130" s="97" t="s">
        <v>101</v>
      </c>
      <c r="AH130" s="96" t="s">
        <v>79</v>
      </c>
      <c r="AI130" s="56"/>
      <c r="AJ130" s="56"/>
      <c r="AK130" s="54"/>
      <c r="AL130" s="96" t="s">
        <v>79</v>
      </c>
      <c r="AM130" s="56"/>
      <c r="AN130" s="56"/>
      <c r="AO130" s="56"/>
      <c r="AP130" s="56"/>
      <c r="AQ130" s="56">
        <f t="shared" si="21"/>
        <v>9</v>
      </c>
      <c r="AR130" s="31">
        <f t="shared" si="24"/>
        <v>136</v>
      </c>
      <c r="AS130" s="98">
        <f t="shared" si="23"/>
        <v>6.6176470588235295E-2</v>
      </c>
      <c r="AT130" s="16"/>
      <c r="AU130" s="16"/>
      <c r="AV130" s="16"/>
    </row>
    <row r="131" spans="1:48" ht="12.75" customHeight="1">
      <c r="A131" s="139"/>
      <c r="B131" s="144"/>
      <c r="C131" s="49" t="s">
        <v>104</v>
      </c>
      <c r="D131" s="57"/>
      <c r="E131" s="54"/>
      <c r="F131" s="54"/>
      <c r="G131" s="54"/>
      <c r="H131" s="96" t="s">
        <v>79</v>
      </c>
      <c r="I131" s="54"/>
      <c r="J131" s="54"/>
      <c r="K131" s="96" t="s">
        <v>79</v>
      </c>
      <c r="L131" s="54"/>
      <c r="M131" s="54"/>
      <c r="N131" s="96" t="s">
        <v>79</v>
      </c>
      <c r="O131" s="54"/>
      <c r="P131" s="54"/>
      <c r="Q131" s="54"/>
      <c r="R131" s="54"/>
      <c r="S131" s="54"/>
      <c r="T131" s="54"/>
      <c r="U131" s="96" t="s">
        <v>79</v>
      </c>
      <c r="V131" s="54"/>
      <c r="W131" s="54"/>
      <c r="X131" s="54"/>
      <c r="Y131" s="54"/>
      <c r="Z131" s="54"/>
      <c r="AA131" s="54"/>
      <c r="AB131" s="96" t="s">
        <v>79</v>
      </c>
      <c r="AC131" s="54"/>
      <c r="AD131" s="54"/>
      <c r="AE131" s="96" t="s">
        <v>79</v>
      </c>
      <c r="AF131" s="54"/>
      <c r="AG131" s="97" t="s">
        <v>101</v>
      </c>
      <c r="AH131" s="96" t="s">
        <v>79</v>
      </c>
      <c r="AI131" s="56"/>
      <c r="AJ131" s="56"/>
      <c r="AK131" s="54"/>
      <c r="AL131" s="96" t="s">
        <v>79</v>
      </c>
      <c r="AM131" s="56"/>
      <c r="AN131" s="56"/>
      <c r="AO131" s="56"/>
      <c r="AP131" s="56"/>
      <c r="AQ131" s="56">
        <f t="shared" si="21"/>
        <v>9</v>
      </c>
      <c r="AR131" s="31">
        <f t="shared" si="24"/>
        <v>136</v>
      </c>
      <c r="AS131" s="98">
        <f t="shared" si="23"/>
        <v>6.6176470588235295E-2</v>
      </c>
      <c r="AT131" s="16"/>
      <c r="AU131" s="16"/>
      <c r="AV131" s="16"/>
    </row>
    <row r="132" spans="1:48" ht="12.75" customHeight="1">
      <c r="A132" s="139"/>
      <c r="B132" s="143" t="s">
        <v>81</v>
      </c>
      <c r="C132" s="49" t="s">
        <v>100</v>
      </c>
      <c r="D132" s="57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96" t="s">
        <v>75</v>
      </c>
      <c r="V132" s="96" t="s">
        <v>75</v>
      </c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97" t="s">
        <v>101</v>
      </c>
      <c r="AH132" s="54"/>
      <c r="AI132" s="56"/>
      <c r="AJ132" s="56"/>
      <c r="AK132" s="96" t="s">
        <v>75</v>
      </c>
      <c r="AL132" s="96" t="s">
        <v>75</v>
      </c>
      <c r="AM132" s="56"/>
      <c r="AN132" s="56"/>
      <c r="AO132" s="56"/>
      <c r="AP132" s="56"/>
      <c r="AQ132" s="56">
        <f t="shared" si="21"/>
        <v>5</v>
      </c>
      <c r="AR132" s="31">
        <f t="shared" ref="AR132:AR139" si="25">34*2</f>
        <v>68</v>
      </c>
      <c r="AS132" s="98">
        <f t="shared" si="23"/>
        <v>7.3529411764705885E-2</v>
      </c>
      <c r="AT132" s="16"/>
      <c r="AU132" s="16"/>
      <c r="AV132" s="16"/>
    </row>
    <row r="133" spans="1:48" ht="12.75" customHeight="1">
      <c r="A133" s="139"/>
      <c r="B133" s="139"/>
      <c r="C133" s="49" t="s">
        <v>102</v>
      </c>
      <c r="D133" s="57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96" t="s">
        <v>75</v>
      </c>
      <c r="V133" s="96" t="s">
        <v>75</v>
      </c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97" t="s">
        <v>101</v>
      </c>
      <c r="AH133" s="54"/>
      <c r="AI133" s="56"/>
      <c r="AJ133" s="56"/>
      <c r="AK133" s="96" t="s">
        <v>75</v>
      </c>
      <c r="AL133" s="96" t="s">
        <v>75</v>
      </c>
      <c r="AM133" s="56"/>
      <c r="AN133" s="56"/>
      <c r="AO133" s="56"/>
      <c r="AP133" s="56"/>
      <c r="AQ133" s="56">
        <f t="shared" si="21"/>
        <v>5</v>
      </c>
      <c r="AR133" s="31">
        <f t="shared" si="25"/>
        <v>68</v>
      </c>
      <c r="AS133" s="98">
        <f t="shared" si="23"/>
        <v>7.3529411764705885E-2</v>
      </c>
      <c r="AT133" s="16"/>
      <c r="AU133" s="16"/>
      <c r="AV133" s="16"/>
    </row>
    <row r="134" spans="1:48" ht="12.75" customHeight="1">
      <c r="A134" s="139"/>
      <c r="B134" s="139"/>
      <c r="C134" s="49" t="s">
        <v>103</v>
      </c>
      <c r="D134" s="57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96" t="s">
        <v>75</v>
      </c>
      <c r="V134" s="96" t="s">
        <v>75</v>
      </c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97" t="s">
        <v>101</v>
      </c>
      <c r="AH134" s="54"/>
      <c r="AI134" s="56"/>
      <c r="AJ134" s="56"/>
      <c r="AK134" s="96" t="s">
        <v>75</v>
      </c>
      <c r="AL134" s="96" t="s">
        <v>75</v>
      </c>
      <c r="AM134" s="56"/>
      <c r="AN134" s="56"/>
      <c r="AO134" s="56"/>
      <c r="AP134" s="56"/>
      <c r="AQ134" s="56">
        <f t="shared" si="21"/>
        <v>5</v>
      </c>
      <c r="AR134" s="31">
        <f t="shared" si="25"/>
        <v>68</v>
      </c>
      <c r="AS134" s="98">
        <f t="shared" si="23"/>
        <v>7.3529411764705885E-2</v>
      </c>
      <c r="AT134" s="16"/>
      <c r="AU134" s="16"/>
      <c r="AV134" s="16"/>
    </row>
    <row r="135" spans="1:48" ht="12.75" customHeight="1">
      <c r="A135" s="139"/>
      <c r="B135" s="140"/>
      <c r="C135" s="49" t="s">
        <v>104</v>
      </c>
      <c r="D135" s="57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96" t="s">
        <v>75</v>
      </c>
      <c r="V135" s="96" t="s">
        <v>75</v>
      </c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97" t="s">
        <v>101</v>
      </c>
      <c r="AH135" s="54"/>
      <c r="AI135" s="56"/>
      <c r="AJ135" s="56"/>
      <c r="AK135" s="96" t="s">
        <v>75</v>
      </c>
      <c r="AL135" s="96" t="s">
        <v>75</v>
      </c>
      <c r="AM135" s="56"/>
      <c r="AN135" s="56"/>
      <c r="AO135" s="56"/>
      <c r="AP135" s="56"/>
      <c r="AQ135" s="56">
        <f t="shared" si="21"/>
        <v>5</v>
      </c>
      <c r="AR135" s="31">
        <f t="shared" si="25"/>
        <v>68</v>
      </c>
      <c r="AS135" s="98">
        <f t="shared" si="23"/>
        <v>7.3529411764705885E-2</v>
      </c>
      <c r="AT135" s="16"/>
      <c r="AU135" s="16"/>
      <c r="AV135" s="16"/>
    </row>
    <row r="136" spans="1:48" ht="12.75" customHeight="1">
      <c r="A136" s="139"/>
      <c r="B136" s="143" t="s">
        <v>105</v>
      </c>
      <c r="C136" s="49" t="s">
        <v>100</v>
      </c>
      <c r="D136" s="100"/>
      <c r="E136" s="54"/>
      <c r="F136" s="54"/>
      <c r="G136" s="54"/>
      <c r="H136" s="88"/>
      <c r="I136" s="55" t="s">
        <v>75</v>
      </c>
      <c r="J136" s="54"/>
      <c r="K136" s="54"/>
      <c r="L136" s="55" t="s">
        <v>75</v>
      </c>
      <c r="M136" s="54"/>
      <c r="N136" s="54"/>
      <c r="O136" s="54"/>
      <c r="P136" s="54"/>
      <c r="Q136" s="54"/>
      <c r="R136" s="55" t="s">
        <v>75</v>
      </c>
      <c r="S136" s="54"/>
      <c r="T136" s="55" t="s">
        <v>75</v>
      </c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5" t="s">
        <v>75</v>
      </c>
      <c r="AG136" s="97" t="s">
        <v>101</v>
      </c>
      <c r="AH136" s="54"/>
      <c r="AI136" s="56"/>
      <c r="AJ136" s="56"/>
      <c r="AK136" s="54"/>
      <c r="AL136" s="55" t="s">
        <v>75</v>
      </c>
      <c r="AM136" s="56"/>
      <c r="AN136" s="56"/>
      <c r="AO136" s="56"/>
      <c r="AP136" s="56"/>
      <c r="AQ136" s="56">
        <f t="shared" si="21"/>
        <v>7</v>
      </c>
      <c r="AR136" s="31">
        <f t="shared" si="25"/>
        <v>68</v>
      </c>
      <c r="AS136" s="98">
        <f t="shared" si="23"/>
        <v>0.10294117647058823</v>
      </c>
      <c r="AT136" s="16"/>
      <c r="AU136" s="16"/>
      <c r="AV136" s="16"/>
    </row>
    <row r="137" spans="1:48" ht="12.75" customHeight="1">
      <c r="A137" s="139"/>
      <c r="B137" s="139"/>
      <c r="C137" s="49" t="s">
        <v>102</v>
      </c>
      <c r="D137" s="100"/>
      <c r="E137" s="54"/>
      <c r="F137" s="54"/>
      <c r="G137" s="54"/>
      <c r="H137" s="54"/>
      <c r="I137" s="54"/>
      <c r="J137" s="54"/>
      <c r="K137" s="54"/>
      <c r="L137" s="55" t="s">
        <v>75</v>
      </c>
      <c r="M137" s="54"/>
      <c r="N137" s="54"/>
      <c r="O137" s="54"/>
      <c r="P137" s="54"/>
      <c r="Q137" s="54"/>
      <c r="R137" s="54"/>
      <c r="S137" s="88"/>
      <c r="T137" s="55" t="s">
        <v>75</v>
      </c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5" t="s">
        <v>75</v>
      </c>
      <c r="AG137" s="97" t="s">
        <v>101</v>
      </c>
      <c r="AH137" s="54"/>
      <c r="AI137" s="56"/>
      <c r="AJ137" s="56"/>
      <c r="AK137" s="88"/>
      <c r="AL137" s="55" t="s">
        <v>75</v>
      </c>
      <c r="AM137" s="56"/>
      <c r="AN137" s="56"/>
      <c r="AO137" s="56"/>
      <c r="AP137" s="56"/>
      <c r="AQ137" s="56">
        <f t="shared" si="21"/>
        <v>5</v>
      </c>
      <c r="AR137" s="31">
        <f t="shared" si="25"/>
        <v>68</v>
      </c>
      <c r="AS137" s="98">
        <f t="shared" si="23"/>
        <v>7.3529411764705885E-2</v>
      </c>
      <c r="AT137" s="16"/>
      <c r="AU137" s="16"/>
      <c r="AV137" s="16"/>
    </row>
    <row r="138" spans="1:48" ht="12.75" customHeight="1">
      <c r="A138" s="139"/>
      <c r="B138" s="139"/>
      <c r="C138" s="49" t="s">
        <v>103</v>
      </c>
      <c r="D138" s="57"/>
      <c r="E138" s="54"/>
      <c r="F138" s="54"/>
      <c r="G138" s="54"/>
      <c r="H138" s="54"/>
      <c r="I138" s="54"/>
      <c r="J138" s="54"/>
      <c r="K138" s="54"/>
      <c r="L138" s="55" t="s">
        <v>75</v>
      </c>
      <c r="M138" s="54"/>
      <c r="N138" s="54"/>
      <c r="O138" s="54"/>
      <c r="P138" s="54"/>
      <c r="Q138" s="54"/>
      <c r="R138" s="54"/>
      <c r="S138" s="101"/>
      <c r="T138" s="91" t="s">
        <v>106</v>
      </c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5" t="s">
        <v>75</v>
      </c>
      <c r="AG138" s="97" t="s">
        <v>101</v>
      </c>
      <c r="AH138" s="54"/>
      <c r="AI138" s="56"/>
      <c r="AJ138" s="56"/>
      <c r="AK138" s="88"/>
      <c r="AL138" s="55" t="s">
        <v>75</v>
      </c>
      <c r="AM138" s="56"/>
      <c r="AN138" s="56"/>
      <c r="AO138" s="56"/>
      <c r="AP138" s="56"/>
      <c r="AQ138" s="56">
        <f t="shared" si="21"/>
        <v>5</v>
      </c>
      <c r="AR138" s="31">
        <f t="shared" si="25"/>
        <v>68</v>
      </c>
      <c r="AS138" s="98">
        <f t="shared" si="23"/>
        <v>7.3529411764705885E-2</v>
      </c>
      <c r="AT138" s="16"/>
      <c r="AU138" s="16"/>
      <c r="AV138" s="16"/>
    </row>
    <row r="139" spans="1:48" ht="12.75" customHeight="1">
      <c r="A139" s="139"/>
      <c r="B139" s="140"/>
      <c r="C139" s="49" t="s">
        <v>104</v>
      </c>
      <c r="D139" s="57"/>
      <c r="E139" s="54"/>
      <c r="F139" s="54"/>
      <c r="G139" s="54"/>
      <c r="H139" s="54"/>
      <c r="I139" s="54"/>
      <c r="J139" s="54"/>
      <c r="K139" s="54"/>
      <c r="L139" s="55" t="s">
        <v>75</v>
      </c>
      <c r="M139" s="54"/>
      <c r="N139" s="54"/>
      <c r="O139" s="54"/>
      <c r="P139" s="54"/>
      <c r="Q139" s="54"/>
      <c r="R139" s="54"/>
      <c r="S139" s="88"/>
      <c r="T139" s="55" t="s">
        <v>75</v>
      </c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5" t="s">
        <v>75</v>
      </c>
      <c r="AG139" s="97" t="s">
        <v>101</v>
      </c>
      <c r="AH139" s="54"/>
      <c r="AI139" s="54"/>
      <c r="AJ139" s="80"/>
      <c r="AK139" s="88"/>
      <c r="AL139" s="55" t="s">
        <v>75</v>
      </c>
      <c r="AM139" s="56"/>
      <c r="AN139" s="56"/>
      <c r="AO139" s="56"/>
      <c r="AP139" s="56"/>
      <c r="AQ139" s="56">
        <f t="shared" si="21"/>
        <v>5</v>
      </c>
      <c r="AR139" s="31">
        <f t="shared" si="25"/>
        <v>68</v>
      </c>
      <c r="AS139" s="98">
        <f t="shared" si="23"/>
        <v>7.3529411764705885E-2</v>
      </c>
      <c r="AT139" s="16"/>
      <c r="AU139" s="16"/>
      <c r="AV139" s="16"/>
    </row>
    <row r="140" spans="1:48" ht="12.75" customHeight="1">
      <c r="A140" s="139"/>
      <c r="B140" s="143" t="s">
        <v>107</v>
      </c>
      <c r="C140" s="49" t="s">
        <v>100</v>
      </c>
      <c r="D140" s="57"/>
      <c r="E140" s="54"/>
      <c r="F140" s="54"/>
      <c r="G140" s="54"/>
      <c r="H140" s="54"/>
      <c r="I140" s="54"/>
      <c r="J140" s="54"/>
      <c r="K140" s="54"/>
      <c r="L140" s="88"/>
      <c r="M140" s="54"/>
      <c r="N140" s="54"/>
      <c r="O140" s="54"/>
      <c r="P140" s="54"/>
      <c r="Q140" s="54"/>
      <c r="R140" s="54"/>
      <c r="S140" s="88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88"/>
      <c r="AG140" s="54"/>
      <c r="AH140" s="54"/>
      <c r="AI140" s="54"/>
      <c r="AJ140" s="31"/>
      <c r="AK140" s="88"/>
      <c r="AL140" s="54"/>
      <c r="AM140" s="56"/>
      <c r="AN140" s="56"/>
      <c r="AO140" s="56"/>
      <c r="AP140" s="56"/>
      <c r="AQ140" s="56">
        <f t="shared" si="21"/>
        <v>0</v>
      </c>
      <c r="AR140" s="31">
        <f t="shared" ref="AR140:AR155" si="26">34*1</f>
        <v>34</v>
      </c>
      <c r="AS140" s="98">
        <f t="shared" si="23"/>
        <v>0</v>
      </c>
      <c r="AT140" s="16"/>
      <c r="AU140" s="16"/>
      <c r="AV140" s="16"/>
    </row>
    <row r="141" spans="1:48" ht="12.75" customHeight="1">
      <c r="A141" s="139"/>
      <c r="B141" s="139"/>
      <c r="C141" s="49" t="s">
        <v>102</v>
      </c>
      <c r="D141" s="57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31"/>
      <c r="AK141" s="54"/>
      <c r="AL141" s="54"/>
      <c r="AM141" s="56"/>
      <c r="AN141" s="56"/>
      <c r="AO141" s="56"/>
      <c r="AP141" s="56"/>
      <c r="AQ141" s="56">
        <f t="shared" si="21"/>
        <v>0</v>
      </c>
      <c r="AR141" s="31">
        <f t="shared" si="26"/>
        <v>34</v>
      </c>
      <c r="AS141" s="98">
        <f t="shared" si="23"/>
        <v>0</v>
      </c>
      <c r="AT141" s="16"/>
      <c r="AU141" s="16"/>
      <c r="AV141" s="16"/>
    </row>
    <row r="142" spans="1:48" ht="12.75" customHeight="1">
      <c r="A142" s="139"/>
      <c r="B142" s="139"/>
      <c r="C142" s="49" t="s">
        <v>103</v>
      </c>
      <c r="D142" s="57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31"/>
      <c r="AJ142" s="54"/>
      <c r="AK142" s="54"/>
      <c r="AL142" s="54"/>
      <c r="AM142" s="56"/>
      <c r="AN142" s="56"/>
      <c r="AO142" s="56"/>
      <c r="AP142" s="56"/>
      <c r="AQ142" s="56">
        <f t="shared" si="21"/>
        <v>0</v>
      </c>
      <c r="AR142" s="31">
        <f t="shared" si="26"/>
        <v>34</v>
      </c>
      <c r="AS142" s="98">
        <f t="shared" si="23"/>
        <v>0</v>
      </c>
      <c r="AT142" s="16"/>
      <c r="AU142" s="16"/>
      <c r="AV142" s="16"/>
    </row>
    <row r="143" spans="1:48" ht="12.75" customHeight="1">
      <c r="A143" s="139"/>
      <c r="B143" s="140"/>
      <c r="C143" s="49" t="s">
        <v>104</v>
      </c>
      <c r="D143" s="100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31"/>
      <c r="AJ143" s="54"/>
      <c r="AK143" s="80"/>
      <c r="AL143" s="54"/>
      <c r="AM143" s="56"/>
      <c r="AN143" s="56"/>
      <c r="AO143" s="56"/>
      <c r="AP143" s="56"/>
      <c r="AQ143" s="56">
        <f t="shared" si="21"/>
        <v>0</v>
      </c>
      <c r="AR143" s="31">
        <f t="shared" si="26"/>
        <v>34</v>
      </c>
      <c r="AS143" s="98">
        <f t="shared" si="23"/>
        <v>0</v>
      </c>
      <c r="AT143" s="16"/>
      <c r="AU143" s="16"/>
      <c r="AV143" s="16"/>
    </row>
    <row r="144" spans="1:48" ht="12.75" customHeight="1">
      <c r="A144" s="139"/>
      <c r="B144" s="143" t="s">
        <v>82</v>
      </c>
      <c r="C144" s="49" t="s">
        <v>100</v>
      </c>
      <c r="D144" s="100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31"/>
      <c r="AJ144" s="54"/>
      <c r="AK144" s="96" t="s">
        <v>75</v>
      </c>
      <c r="AL144" s="54"/>
      <c r="AM144" s="56"/>
      <c r="AN144" s="56"/>
      <c r="AO144" s="56"/>
      <c r="AP144" s="56"/>
      <c r="AQ144" s="56">
        <f t="shared" si="21"/>
        <v>1</v>
      </c>
      <c r="AR144" s="31">
        <f t="shared" si="26"/>
        <v>34</v>
      </c>
      <c r="AS144" s="98">
        <f t="shared" si="23"/>
        <v>2.9411764705882353E-2</v>
      </c>
      <c r="AT144" s="16"/>
      <c r="AU144" s="16"/>
      <c r="AV144" s="16"/>
    </row>
    <row r="145" spans="1:48" ht="12.75" customHeight="1">
      <c r="A145" s="139"/>
      <c r="B145" s="139"/>
      <c r="C145" s="49" t="s">
        <v>102</v>
      </c>
      <c r="D145" s="100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31"/>
      <c r="AJ145" s="54"/>
      <c r="AK145" s="96" t="s">
        <v>75</v>
      </c>
      <c r="AL145" s="54"/>
      <c r="AM145" s="56"/>
      <c r="AN145" s="56"/>
      <c r="AO145" s="56"/>
      <c r="AP145" s="56"/>
      <c r="AQ145" s="56">
        <f t="shared" si="21"/>
        <v>1</v>
      </c>
      <c r="AR145" s="31">
        <f t="shared" si="26"/>
        <v>34</v>
      </c>
      <c r="AS145" s="98">
        <f t="shared" si="23"/>
        <v>2.9411764705882353E-2</v>
      </c>
      <c r="AT145" s="16"/>
      <c r="AU145" s="16"/>
      <c r="AV145" s="16"/>
    </row>
    <row r="146" spans="1:48" ht="12.75" customHeight="1">
      <c r="A146" s="139"/>
      <c r="B146" s="139"/>
      <c r="C146" s="49" t="s">
        <v>103</v>
      </c>
      <c r="D146" s="100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31"/>
      <c r="AJ146" s="54"/>
      <c r="AK146" s="96" t="s">
        <v>75</v>
      </c>
      <c r="AL146" s="54"/>
      <c r="AM146" s="56"/>
      <c r="AN146" s="56"/>
      <c r="AO146" s="56"/>
      <c r="AP146" s="56"/>
      <c r="AQ146" s="56">
        <f t="shared" si="21"/>
        <v>1</v>
      </c>
      <c r="AR146" s="31">
        <f t="shared" si="26"/>
        <v>34</v>
      </c>
      <c r="AS146" s="98">
        <f t="shared" si="23"/>
        <v>2.9411764705882353E-2</v>
      </c>
      <c r="AT146" s="16"/>
      <c r="AU146" s="16"/>
      <c r="AV146" s="16"/>
    </row>
    <row r="147" spans="1:48" ht="12.75" customHeight="1">
      <c r="A147" s="139"/>
      <c r="B147" s="140"/>
      <c r="C147" s="49" t="s">
        <v>104</v>
      </c>
      <c r="D147" s="100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31"/>
      <c r="AJ147" s="54"/>
      <c r="AK147" s="54"/>
      <c r="AL147" s="96" t="s">
        <v>75</v>
      </c>
      <c r="AM147" s="56"/>
      <c r="AN147" s="56"/>
      <c r="AO147" s="56"/>
      <c r="AP147" s="56"/>
      <c r="AQ147" s="56">
        <f t="shared" si="21"/>
        <v>1</v>
      </c>
      <c r="AR147" s="31">
        <f t="shared" si="26"/>
        <v>34</v>
      </c>
      <c r="AS147" s="98">
        <f t="shared" si="23"/>
        <v>2.9411764705882353E-2</v>
      </c>
      <c r="AT147" s="16"/>
      <c r="AU147" s="16"/>
      <c r="AV147" s="16"/>
    </row>
    <row r="148" spans="1:48" ht="12.75" customHeight="1">
      <c r="A148" s="139"/>
      <c r="B148" s="143" t="s">
        <v>83</v>
      </c>
      <c r="C148" s="49" t="s">
        <v>100</v>
      </c>
      <c r="D148" s="100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31"/>
      <c r="AJ148" s="54"/>
      <c r="AK148" s="54"/>
      <c r="AL148" s="54"/>
      <c r="AM148" s="56"/>
      <c r="AN148" s="56"/>
      <c r="AO148" s="56"/>
      <c r="AP148" s="56"/>
      <c r="AQ148" s="56">
        <f t="shared" si="21"/>
        <v>0</v>
      </c>
      <c r="AR148" s="31">
        <f t="shared" si="26"/>
        <v>34</v>
      </c>
      <c r="AS148" s="98">
        <f t="shared" si="23"/>
        <v>0</v>
      </c>
      <c r="AT148" s="16"/>
      <c r="AU148" s="16"/>
      <c r="AV148" s="16"/>
    </row>
    <row r="149" spans="1:48" ht="12.75" customHeight="1">
      <c r="A149" s="139"/>
      <c r="B149" s="139"/>
      <c r="C149" s="49" t="s">
        <v>102</v>
      </c>
      <c r="D149" s="100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31"/>
      <c r="AJ149" s="54"/>
      <c r="AK149" s="54"/>
      <c r="AL149" s="54"/>
      <c r="AM149" s="56"/>
      <c r="AN149" s="56"/>
      <c r="AO149" s="56"/>
      <c r="AP149" s="56"/>
      <c r="AQ149" s="56">
        <f t="shared" si="21"/>
        <v>0</v>
      </c>
      <c r="AR149" s="31">
        <f t="shared" si="26"/>
        <v>34</v>
      </c>
      <c r="AS149" s="98">
        <f t="shared" si="23"/>
        <v>0</v>
      </c>
      <c r="AT149" s="16"/>
      <c r="AU149" s="16"/>
      <c r="AV149" s="16"/>
    </row>
    <row r="150" spans="1:48" ht="12.75" customHeight="1">
      <c r="A150" s="139"/>
      <c r="B150" s="139"/>
      <c r="C150" s="49" t="s">
        <v>103</v>
      </c>
      <c r="D150" s="100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31"/>
      <c r="AJ150" s="54"/>
      <c r="AK150" s="54"/>
      <c r="AL150" s="54"/>
      <c r="AM150" s="56"/>
      <c r="AN150" s="56"/>
      <c r="AO150" s="56"/>
      <c r="AP150" s="56"/>
      <c r="AQ150" s="56">
        <f t="shared" si="21"/>
        <v>0</v>
      </c>
      <c r="AR150" s="31">
        <f t="shared" si="26"/>
        <v>34</v>
      </c>
      <c r="AS150" s="98">
        <f t="shared" si="23"/>
        <v>0</v>
      </c>
      <c r="AT150" s="16"/>
      <c r="AU150" s="16"/>
      <c r="AV150" s="16"/>
    </row>
    <row r="151" spans="1:48" ht="12.75" customHeight="1">
      <c r="A151" s="139"/>
      <c r="B151" s="140"/>
      <c r="C151" s="49" t="s">
        <v>104</v>
      </c>
      <c r="D151" s="100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31"/>
      <c r="AJ151" s="54"/>
      <c r="AK151" s="54"/>
      <c r="AL151" s="54"/>
      <c r="AM151" s="56"/>
      <c r="AN151" s="56"/>
      <c r="AO151" s="56"/>
      <c r="AP151" s="56"/>
      <c r="AQ151" s="56">
        <f t="shared" si="21"/>
        <v>0</v>
      </c>
      <c r="AR151" s="31">
        <f t="shared" si="26"/>
        <v>34</v>
      </c>
      <c r="AS151" s="98">
        <f t="shared" si="23"/>
        <v>0</v>
      </c>
      <c r="AT151" s="16"/>
      <c r="AU151" s="16"/>
      <c r="AV151" s="16"/>
    </row>
    <row r="152" spans="1:48" ht="12.75" customHeight="1">
      <c r="A152" s="139"/>
      <c r="B152" s="143" t="s">
        <v>84</v>
      </c>
      <c r="C152" s="49" t="s">
        <v>100</v>
      </c>
      <c r="D152" s="100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31"/>
      <c r="AJ152" s="54"/>
      <c r="AK152" s="54"/>
      <c r="AL152" s="96" t="s">
        <v>75</v>
      </c>
      <c r="AM152" s="56"/>
      <c r="AN152" s="56"/>
      <c r="AO152" s="56"/>
      <c r="AP152" s="56"/>
      <c r="AQ152" s="56">
        <f t="shared" si="21"/>
        <v>1</v>
      </c>
      <c r="AR152" s="31">
        <f t="shared" si="26"/>
        <v>34</v>
      </c>
      <c r="AS152" s="98">
        <f t="shared" si="23"/>
        <v>2.9411764705882353E-2</v>
      </c>
      <c r="AT152" s="16"/>
      <c r="AU152" s="16"/>
      <c r="AV152" s="16"/>
    </row>
    <row r="153" spans="1:48" ht="12.75" customHeight="1">
      <c r="A153" s="139"/>
      <c r="B153" s="139"/>
      <c r="C153" s="49" t="s">
        <v>102</v>
      </c>
      <c r="D153" s="100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31"/>
      <c r="AJ153" s="54"/>
      <c r="AK153" s="96" t="s">
        <v>75</v>
      </c>
      <c r="AL153" s="54"/>
      <c r="AM153" s="56"/>
      <c r="AN153" s="56"/>
      <c r="AO153" s="56"/>
      <c r="AP153" s="56"/>
      <c r="AQ153" s="56">
        <f t="shared" si="21"/>
        <v>1</v>
      </c>
      <c r="AR153" s="31">
        <f t="shared" si="26"/>
        <v>34</v>
      </c>
      <c r="AS153" s="98">
        <f t="shared" si="23"/>
        <v>2.9411764705882353E-2</v>
      </c>
      <c r="AT153" s="16"/>
      <c r="AU153" s="16"/>
      <c r="AV153" s="16"/>
    </row>
    <row r="154" spans="1:48" ht="12.75" customHeight="1">
      <c r="A154" s="139"/>
      <c r="B154" s="139"/>
      <c r="C154" s="49" t="s">
        <v>103</v>
      </c>
      <c r="D154" s="100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31"/>
      <c r="AG154" s="31"/>
      <c r="AH154" s="54"/>
      <c r="AI154" s="54"/>
      <c r="AJ154" s="56"/>
      <c r="AK154" s="102" t="s">
        <v>75</v>
      </c>
      <c r="AL154" s="54"/>
      <c r="AM154" s="56"/>
      <c r="AN154" s="56"/>
      <c r="AO154" s="56"/>
      <c r="AP154" s="56"/>
      <c r="AQ154" s="56">
        <f t="shared" si="21"/>
        <v>1</v>
      </c>
      <c r="AR154" s="31">
        <f t="shared" si="26"/>
        <v>34</v>
      </c>
      <c r="AS154" s="98">
        <f t="shared" si="23"/>
        <v>2.9411764705882353E-2</v>
      </c>
      <c r="AT154" s="16"/>
      <c r="AU154" s="16"/>
      <c r="AV154" s="16"/>
    </row>
    <row r="155" spans="1:48" ht="12.75" customHeight="1">
      <c r="A155" s="139"/>
      <c r="B155" s="140"/>
      <c r="C155" s="49" t="s">
        <v>104</v>
      </c>
      <c r="D155" s="57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31"/>
      <c r="AI155" s="31"/>
      <c r="AJ155" s="56"/>
      <c r="AK155" s="96" t="s">
        <v>75</v>
      </c>
      <c r="AL155" s="54"/>
      <c r="AM155" s="56"/>
      <c r="AN155" s="56"/>
      <c r="AO155" s="56"/>
      <c r="AP155" s="56"/>
      <c r="AQ155" s="56">
        <f t="shared" si="21"/>
        <v>1</v>
      </c>
      <c r="AR155" s="31">
        <f t="shared" si="26"/>
        <v>34</v>
      </c>
      <c r="AS155" s="98">
        <f t="shared" si="23"/>
        <v>2.9411764705882353E-2</v>
      </c>
      <c r="AT155" s="16"/>
      <c r="AU155" s="16"/>
      <c r="AV155" s="16"/>
    </row>
    <row r="156" spans="1:48" ht="12.75" customHeight="1">
      <c r="A156" s="139"/>
      <c r="B156" s="143" t="s">
        <v>85</v>
      </c>
      <c r="C156" s="49" t="s">
        <v>100</v>
      </c>
      <c r="D156" s="57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31"/>
      <c r="AI156" s="31"/>
      <c r="AJ156" s="56"/>
      <c r="AK156" s="54"/>
      <c r="AL156" s="54"/>
      <c r="AM156" s="56"/>
      <c r="AN156" s="56"/>
      <c r="AO156" s="56"/>
      <c r="AP156" s="56"/>
      <c r="AQ156" s="56">
        <f t="shared" si="21"/>
        <v>0</v>
      </c>
      <c r="AR156" s="31">
        <f t="shared" ref="AR156:AR159" si="27">34*2</f>
        <v>68</v>
      </c>
      <c r="AS156" s="98">
        <f t="shared" si="23"/>
        <v>0</v>
      </c>
      <c r="AT156" s="16"/>
      <c r="AU156" s="16"/>
      <c r="AV156" s="16"/>
    </row>
    <row r="157" spans="1:48" ht="12.75" customHeight="1">
      <c r="A157" s="139"/>
      <c r="B157" s="139"/>
      <c r="C157" s="49" t="s">
        <v>102</v>
      </c>
      <c r="D157" s="57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31"/>
      <c r="AI157" s="31"/>
      <c r="AJ157" s="56"/>
      <c r="AK157" s="54"/>
      <c r="AL157" s="54"/>
      <c r="AM157" s="56"/>
      <c r="AN157" s="56"/>
      <c r="AO157" s="56"/>
      <c r="AP157" s="56"/>
      <c r="AQ157" s="56">
        <f t="shared" si="21"/>
        <v>0</v>
      </c>
      <c r="AR157" s="31">
        <f t="shared" si="27"/>
        <v>68</v>
      </c>
      <c r="AS157" s="98">
        <f t="shared" si="23"/>
        <v>0</v>
      </c>
      <c r="AT157" s="16"/>
      <c r="AU157" s="16"/>
      <c r="AV157" s="16"/>
    </row>
    <row r="158" spans="1:48" ht="12.75" customHeight="1">
      <c r="A158" s="139"/>
      <c r="B158" s="139"/>
      <c r="C158" s="49" t="s">
        <v>103</v>
      </c>
      <c r="D158" s="57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31"/>
      <c r="AI158" s="31"/>
      <c r="AJ158" s="56"/>
      <c r="AK158" s="54"/>
      <c r="AL158" s="54"/>
      <c r="AM158" s="56"/>
      <c r="AN158" s="56"/>
      <c r="AO158" s="56"/>
      <c r="AP158" s="56"/>
      <c r="AQ158" s="56">
        <f t="shared" si="21"/>
        <v>0</v>
      </c>
      <c r="AR158" s="31">
        <f t="shared" si="27"/>
        <v>68</v>
      </c>
      <c r="AS158" s="98">
        <f t="shared" si="23"/>
        <v>0</v>
      </c>
      <c r="AT158" s="16"/>
      <c r="AU158" s="16"/>
      <c r="AV158" s="16"/>
    </row>
    <row r="159" spans="1:48" ht="12.75" customHeight="1">
      <c r="A159" s="140"/>
      <c r="B159" s="140"/>
      <c r="C159" s="49" t="s">
        <v>104</v>
      </c>
      <c r="D159" s="57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31"/>
      <c r="AI159" s="31"/>
      <c r="AJ159" s="56"/>
      <c r="AK159" s="54"/>
      <c r="AL159" s="54"/>
      <c r="AM159" s="56"/>
      <c r="AN159" s="56"/>
      <c r="AO159" s="56"/>
      <c r="AP159" s="56"/>
      <c r="AQ159" s="56">
        <f t="shared" si="21"/>
        <v>0</v>
      </c>
      <c r="AR159" s="31">
        <f t="shared" si="27"/>
        <v>68</v>
      </c>
      <c r="AS159" s="98">
        <f t="shared" si="23"/>
        <v>0</v>
      </c>
      <c r="AT159" s="16"/>
      <c r="AU159" s="16"/>
      <c r="AV159" s="16"/>
    </row>
    <row r="160" spans="1:48" ht="27" customHeight="1">
      <c r="A160" s="62"/>
      <c r="B160" s="86"/>
      <c r="C160" s="86"/>
      <c r="D160" s="86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2"/>
      <c r="AN160" s="62"/>
      <c r="AO160" s="62"/>
      <c r="AP160" s="62"/>
      <c r="AQ160" s="56"/>
      <c r="AR160" s="62"/>
      <c r="AS160" s="62"/>
      <c r="AT160" s="16"/>
      <c r="AU160" s="16"/>
      <c r="AV160" s="16"/>
    </row>
    <row r="161" spans="1:48" ht="90.75" customHeight="1">
      <c r="A161" s="145" t="s">
        <v>108</v>
      </c>
      <c r="B161" s="135"/>
      <c r="C161" s="135"/>
      <c r="D161" s="136"/>
      <c r="E161" s="137" t="s">
        <v>54</v>
      </c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5"/>
      <c r="AO161" s="135"/>
      <c r="AP161" s="136"/>
      <c r="AQ161" s="138" t="s">
        <v>55</v>
      </c>
      <c r="AR161" s="138" t="s">
        <v>56</v>
      </c>
      <c r="AS161" s="156" t="s">
        <v>57</v>
      </c>
      <c r="AT161" s="16"/>
      <c r="AU161" s="16"/>
      <c r="AV161" s="16"/>
    </row>
    <row r="162" spans="1:48" ht="21" customHeight="1">
      <c r="A162" s="146" t="s">
        <v>58</v>
      </c>
      <c r="B162" s="147"/>
      <c r="C162" s="148"/>
      <c r="D162" s="46" t="s">
        <v>60</v>
      </c>
      <c r="E162" s="134" t="s">
        <v>61</v>
      </c>
      <c r="F162" s="135"/>
      <c r="G162" s="135"/>
      <c r="H162" s="136"/>
      <c r="I162" s="134" t="s">
        <v>62</v>
      </c>
      <c r="J162" s="135"/>
      <c r="K162" s="135"/>
      <c r="L162" s="136"/>
      <c r="M162" s="134" t="s">
        <v>63</v>
      </c>
      <c r="N162" s="135"/>
      <c r="O162" s="135"/>
      <c r="P162" s="136"/>
      <c r="Q162" s="134" t="s">
        <v>64</v>
      </c>
      <c r="R162" s="135"/>
      <c r="S162" s="135"/>
      <c r="T162" s="136"/>
      <c r="U162" s="134" t="s">
        <v>65</v>
      </c>
      <c r="V162" s="135"/>
      <c r="W162" s="136"/>
      <c r="X162" s="134" t="s">
        <v>66</v>
      </c>
      <c r="Y162" s="135"/>
      <c r="Z162" s="135"/>
      <c r="AA162" s="136"/>
      <c r="AB162" s="134" t="s">
        <v>67</v>
      </c>
      <c r="AC162" s="135"/>
      <c r="AD162" s="136"/>
      <c r="AE162" s="134" t="s">
        <v>68</v>
      </c>
      <c r="AF162" s="135"/>
      <c r="AG162" s="135"/>
      <c r="AH162" s="135"/>
      <c r="AI162" s="136"/>
      <c r="AJ162" s="134" t="s">
        <v>69</v>
      </c>
      <c r="AK162" s="135"/>
      <c r="AL162" s="136"/>
      <c r="AM162" s="134" t="s">
        <v>70</v>
      </c>
      <c r="AN162" s="135"/>
      <c r="AO162" s="135"/>
      <c r="AP162" s="136"/>
      <c r="AQ162" s="139"/>
      <c r="AR162" s="139"/>
      <c r="AS162" s="139"/>
      <c r="AT162" s="16"/>
      <c r="AU162" s="16"/>
      <c r="AV162" s="16"/>
    </row>
    <row r="163" spans="1:48" ht="15" customHeight="1">
      <c r="A163" s="149"/>
      <c r="B163" s="150"/>
      <c r="C163" s="151"/>
      <c r="D163" s="46" t="s">
        <v>71</v>
      </c>
      <c r="E163" s="47">
        <v>1</v>
      </c>
      <c r="F163" s="47">
        <v>2</v>
      </c>
      <c r="G163" s="47">
        <v>3</v>
      </c>
      <c r="H163" s="47">
        <v>4</v>
      </c>
      <c r="I163" s="47">
        <v>5</v>
      </c>
      <c r="J163" s="47">
        <v>6</v>
      </c>
      <c r="K163" s="47">
        <v>7</v>
      </c>
      <c r="L163" s="47">
        <v>8</v>
      </c>
      <c r="M163" s="47">
        <v>9</v>
      </c>
      <c r="N163" s="47">
        <v>10</v>
      </c>
      <c r="O163" s="47">
        <v>11</v>
      </c>
      <c r="P163" s="47">
        <v>12</v>
      </c>
      <c r="Q163" s="47">
        <v>13</v>
      </c>
      <c r="R163" s="47">
        <v>14</v>
      </c>
      <c r="S163" s="47">
        <v>15</v>
      </c>
      <c r="T163" s="47">
        <v>16</v>
      </c>
      <c r="U163" s="47">
        <v>17</v>
      </c>
      <c r="V163" s="47">
        <v>18</v>
      </c>
      <c r="W163" s="47">
        <v>19</v>
      </c>
      <c r="X163" s="47">
        <v>20</v>
      </c>
      <c r="Y163" s="47">
        <v>21</v>
      </c>
      <c r="Z163" s="47">
        <v>22</v>
      </c>
      <c r="AA163" s="47">
        <v>23</v>
      </c>
      <c r="AB163" s="47">
        <v>24</v>
      </c>
      <c r="AC163" s="47">
        <v>25</v>
      </c>
      <c r="AD163" s="47">
        <v>26</v>
      </c>
      <c r="AE163" s="47">
        <v>27</v>
      </c>
      <c r="AF163" s="47">
        <v>28</v>
      </c>
      <c r="AG163" s="47">
        <v>29</v>
      </c>
      <c r="AH163" s="47">
        <v>30</v>
      </c>
      <c r="AI163" s="47">
        <v>31</v>
      </c>
      <c r="AJ163" s="47">
        <v>32</v>
      </c>
      <c r="AK163" s="47">
        <v>33</v>
      </c>
      <c r="AL163" s="47">
        <v>34</v>
      </c>
      <c r="AM163" s="47">
        <v>35</v>
      </c>
      <c r="AN163" s="47">
        <v>36</v>
      </c>
      <c r="AO163" s="47">
        <v>37</v>
      </c>
      <c r="AP163" s="47">
        <v>38</v>
      </c>
      <c r="AQ163" s="140"/>
      <c r="AR163" s="140"/>
      <c r="AS163" s="140"/>
      <c r="AT163" s="16"/>
      <c r="AU163" s="16"/>
      <c r="AV163" s="16"/>
    </row>
    <row r="164" spans="1:48" ht="14.25" customHeight="1">
      <c r="A164" s="152" t="s">
        <v>87</v>
      </c>
      <c r="B164" s="143" t="s">
        <v>73</v>
      </c>
      <c r="C164" s="103" t="s">
        <v>109</v>
      </c>
      <c r="D164" s="57"/>
      <c r="E164" s="54"/>
      <c r="F164" s="55" t="s">
        <v>75</v>
      </c>
      <c r="G164" s="54"/>
      <c r="H164" s="54"/>
      <c r="I164" s="54"/>
      <c r="J164" s="55" t="s">
        <v>75</v>
      </c>
      <c r="K164" s="54"/>
      <c r="L164" s="54"/>
      <c r="M164" s="54"/>
      <c r="N164" s="54"/>
      <c r="O164" s="54"/>
      <c r="P164" s="54"/>
      <c r="Q164" s="54"/>
      <c r="R164" s="54"/>
      <c r="S164" s="55" t="s">
        <v>75</v>
      </c>
      <c r="T164" s="54"/>
      <c r="U164" s="54"/>
      <c r="V164" s="54"/>
      <c r="W164" s="54"/>
      <c r="X164" s="55" t="s">
        <v>75</v>
      </c>
      <c r="Y164" s="54"/>
      <c r="Z164" s="54"/>
      <c r="AA164" s="54"/>
      <c r="AB164" s="54"/>
      <c r="AC164" s="54"/>
      <c r="AD164" s="55" t="s">
        <v>75</v>
      </c>
      <c r="AE164" s="54"/>
      <c r="AF164" s="97" t="s">
        <v>101</v>
      </c>
      <c r="AG164" s="54"/>
      <c r="AH164" s="54"/>
      <c r="AI164" s="54"/>
      <c r="AJ164" s="54"/>
      <c r="AK164" s="55" t="s">
        <v>75</v>
      </c>
      <c r="AL164" s="54"/>
      <c r="AM164" s="56"/>
      <c r="AN164" s="56"/>
      <c r="AO164" s="56"/>
      <c r="AP164" s="56"/>
      <c r="AQ164" s="56">
        <f t="shared" ref="AQ164:AQ204" si="28">COUNTA(E164:AP164)</f>
        <v>7</v>
      </c>
      <c r="AR164" s="31">
        <f t="shared" ref="AR164:AR167" si="29">34*5</f>
        <v>170</v>
      </c>
      <c r="AS164" s="98">
        <f t="shared" ref="AS164:AS207" si="30">AQ164/AR164</f>
        <v>4.1176470588235294E-2</v>
      </c>
      <c r="AT164" s="16"/>
      <c r="AU164" s="16"/>
      <c r="AV164" s="16"/>
    </row>
    <row r="165" spans="1:48" ht="17.25" customHeight="1">
      <c r="A165" s="139"/>
      <c r="B165" s="139"/>
      <c r="C165" s="103" t="s">
        <v>110</v>
      </c>
      <c r="D165" s="57"/>
      <c r="E165" s="54"/>
      <c r="F165" s="55" t="s">
        <v>75</v>
      </c>
      <c r="G165" s="54"/>
      <c r="H165" s="54"/>
      <c r="I165" s="54"/>
      <c r="J165" s="55" t="s">
        <v>75</v>
      </c>
      <c r="K165" s="54"/>
      <c r="L165" s="54"/>
      <c r="M165" s="54"/>
      <c r="N165" s="54"/>
      <c r="O165" s="54"/>
      <c r="P165" s="54"/>
      <c r="Q165" s="54"/>
      <c r="R165" s="54"/>
      <c r="S165" s="55" t="s">
        <v>75</v>
      </c>
      <c r="T165" s="54"/>
      <c r="U165" s="54"/>
      <c r="V165" s="54"/>
      <c r="W165" s="54"/>
      <c r="X165" s="55" t="s">
        <v>75</v>
      </c>
      <c r="Y165" s="54"/>
      <c r="Z165" s="54"/>
      <c r="AA165" s="54"/>
      <c r="AB165" s="54"/>
      <c r="AC165" s="54"/>
      <c r="AD165" s="55" t="s">
        <v>75</v>
      </c>
      <c r="AE165" s="54"/>
      <c r="AF165" s="97" t="s">
        <v>101</v>
      </c>
      <c r="AG165" s="54"/>
      <c r="AH165" s="54"/>
      <c r="AI165" s="54"/>
      <c r="AJ165" s="54"/>
      <c r="AK165" s="55" t="s">
        <v>75</v>
      </c>
      <c r="AL165" s="54"/>
      <c r="AM165" s="56"/>
      <c r="AN165" s="56"/>
      <c r="AO165" s="56"/>
      <c r="AP165" s="56"/>
      <c r="AQ165" s="56">
        <f t="shared" si="28"/>
        <v>7</v>
      </c>
      <c r="AR165" s="31">
        <f t="shared" si="29"/>
        <v>170</v>
      </c>
      <c r="AS165" s="98">
        <f t="shared" si="30"/>
        <v>4.1176470588235294E-2</v>
      </c>
      <c r="AT165" s="16"/>
      <c r="AU165" s="16"/>
      <c r="AV165" s="16"/>
    </row>
    <row r="166" spans="1:48" ht="17.25" customHeight="1">
      <c r="A166" s="139"/>
      <c r="B166" s="139"/>
      <c r="C166" s="103" t="s">
        <v>111</v>
      </c>
      <c r="D166" s="57"/>
      <c r="E166" s="54"/>
      <c r="F166" s="96" t="s">
        <v>75</v>
      </c>
      <c r="G166" s="54"/>
      <c r="H166" s="81"/>
      <c r="I166" s="54"/>
      <c r="J166" s="96" t="s">
        <v>75</v>
      </c>
      <c r="K166" s="54"/>
      <c r="L166" s="54"/>
      <c r="M166" s="54"/>
      <c r="N166" s="54"/>
      <c r="O166" s="54"/>
      <c r="P166" s="54"/>
      <c r="Q166" s="54"/>
      <c r="R166" s="54"/>
      <c r="S166" s="55" t="s">
        <v>75</v>
      </c>
      <c r="T166" s="54"/>
      <c r="U166" s="54"/>
      <c r="V166" s="54"/>
      <c r="W166" s="54"/>
      <c r="X166" s="96" t="s">
        <v>75</v>
      </c>
      <c r="Y166" s="54"/>
      <c r="Z166" s="54"/>
      <c r="AA166" s="54"/>
      <c r="AB166" s="81"/>
      <c r="AC166" s="54"/>
      <c r="AD166" s="55" t="s">
        <v>75</v>
      </c>
      <c r="AE166" s="54"/>
      <c r="AF166" s="97" t="s">
        <v>101</v>
      </c>
      <c r="AG166" s="54"/>
      <c r="AH166" s="54"/>
      <c r="AI166" s="54"/>
      <c r="AJ166" s="54"/>
      <c r="AK166" s="55" t="s">
        <v>75</v>
      </c>
      <c r="AL166" s="54"/>
      <c r="AM166" s="56"/>
      <c r="AN166" s="56"/>
      <c r="AO166" s="56"/>
      <c r="AP166" s="56"/>
      <c r="AQ166" s="56">
        <f t="shared" si="28"/>
        <v>7</v>
      </c>
      <c r="AR166" s="31">
        <f t="shared" si="29"/>
        <v>170</v>
      </c>
      <c r="AS166" s="98">
        <f t="shared" si="30"/>
        <v>4.1176470588235294E-2</v>
      </c>
      <c r="AT166" s="16"/>
      <c r="AU166" s="16"/>
      <c r="AV166" s="16"/>
    </row>
    <row r="167" spans="1:48" ht="13.5" customHeight="1">
      <c r="A167" s="139"/>
      <c r="B167" s="140"/>
      <c r="C167" s="103" t="s">
        <v>112</v>
      </c>
      <c r="D167" s="57"/>
      <c r="E167" s="54"/>
      <c r="F167" s="55" t="s">
        <v>75</v>
      </c>
      <c r="G167" s="54"/>
      <c r="H167" s="54"/>
      <c r="I167" s="54"/>
      <c r="J167" s="55" t="s">
        <v>75</v>
      </c>
      <c r="K167" s="54"/>
      <c r="L167" s="54"/>
      <c r="M167" s="80"/>
      <c r="N167" s="54"/>
      <c r="O167" s="80"/>
      <c r="P167" s="54"/>
      <c r="Q167" s="54"/>
      <c r="R167" s="54"/>
      <c r="S167" s="55" t="s">
        <v>75</v>
      </c>
      <c r="T167" s="73"/>
      <c r="U167" s="54"/>
      <c r="V167" s="54"/>
      <c r="W167" s="54"/>
      <c r="X167" s="55" t="s">
        <v>75</v>
      </c>
      <c r="Y167" s="80"/>
      <c r="Z167" s="80"/>
      <c r="AA167" s="54"/>
      <c r="AB167" s="54"/>
      <c r="AC167" s="54"/>
      <c r="AD167" s="55" t="s">
        <v>75</v>
      </c>
      <c r="AE167" s="54"/>
      <c r="AF167" s="97" t="s">
        <v>101</v>
      </c>
      <c r="AG167" s="54"/>
      <c r="AH167" s="54"/>
      <c r="AI167" s="80"/>
      <c r="AJ167" s="54"/>
      <c r="AK167" s="55" t="s">
        <v>75</v>
      </c>
      <c r="AL167" s="104"/>
      <c r="AN167" s="56"/>
      <c r="AO167" s="56"/>
      <c r="AP167" s="56"/>
      <c r="AQ167" s="56">
        <f t="shared" si="28"/>
        <v>7</v>
      </c>
      <c r="AR167" s="31">
        <f t="shared" si="29"/>
        <v>170</v>
      </c>
      <c r="AS167" s="98">
        <f t="shared" si="30"/>
        <v>4.1176470588235294E-2</v>
      </c>
      <c r="AT167" s="16"/>
      <c r="AU167" s="16"/>
      <c r="AV167" s="16"/>
    </row>
    <row r="168" spans="1:48" ht="18" customHeight="1">
      <c r="A168" s="139"/>
      <c r="B168" s="143" t="s">
        <v>113</v>
      </c>
      <c r="C168" s="103" t="s">
        <v>109</v>
      </c>
      <c r="D168" s="57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5" t="s">
        <v>75</v>
      </c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97" t="s">
        <v>101</v>
      </c>
      <c r="AH168" s="54"/>
      <c r="AI168" s="54"/>
      <c r="AJ168" s="55" t="s">
        <v>75</v>
      </c>
      <c r="AK168" s="54"/>
      <c r="AL168" s="54"/>
      <c r="AM168" s="56"/>
      <c r="AN168" s="56"/>
      <c r="AO168" s="56"/>
      <c r="AP168" s="56"/>
      <c r="AQ168" s="56">
        <f t="shared" si="28"/>
        <v>3</v>
      </c>
      <c r="AR168" s="31">
        <f t="shared" ref="AR168:AR175" si="31">34*3</f>
        <v>102</v>
      </c>
      <c r="AS168" s="98">
        <f t="shared" si="30"/>
        <v>2.9411764705882353E-2</v>
      </c>
      <c r="AT168" s="16"/>
      <c r="AU168" s="16"/>
      <c r="AV168" s="16"/>
    </row>
    <row r="169" spans="1:48" ht="18" customHeight="1">
      <c r="A169" s="139"/>
      <c r="B169" s="139"/>
      <c r="C169" s="103" t="s">
        <v>110</v>
      </c>
      <c r="D169" s="57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5" t="s">
        <v>75</v>
      </c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97" t="s">
        <v>101</v>
      </c>
      <c r="AH169" s="54"/>
      <c r="AI169" s="54"/>
      <c r="AJ169" s="55" t="s">
        <v>114</v>
      </c>
      <c r="AK169" s="54"/>
      <c r="AL169" s="54"/>
      <c r="AM169" s="56"/>
      <c r="AN169" s="56"/>
      <c r="AO169" s="56"/>
      <c r="AP169" s="56"/>
      <c r="AQ169" s="56">
        <f t="shared" si="28"/>
        <v>3</v>
      </c>
      <c r="AR169" s="31">
        <f t="shared" si="31"/>
        <v>102</v>
      </c>
      <c r="AS169" s="98">
        <f t="shared" si="30"/>
        <v>2.9411764705882353E-2</v>
      </c>
      <c r="AT169" s="16"/>
      <c r="AU169" s="16"/>
      <c r="AV169" s="16"/>
    </row>
    <row r="170" spans="1:48" ht="18" customHeight="1">
      <c r="A170" s="139"/>
      <c r="B170" s="139"/>
      <c r="C170" s="103" t="s">
        <v>111</v>
      </c>
      <c r="D170" s="57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5" t="s">
        <v>75</v>
      </c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97" t="s">
        <v>101</v>
      </c>
      <c r="AH170" s="54"/>
      <c r="AI170" s="54"/>
      <c r="AJ170" s="55" t="s">
        <v>75</v>
      </c>
      <c r="AK170" s="54"/>
      <c r="AL170" s="54"/>
      <c r="AM170" s="56"/>
      <c r="AN170" s="56"/>
      <c r="AO170" s="56"/>
      <c r="AP170" s="56"/>
      <c r="AQ170" s="56">
        <f t="shared" si="28"/>
        <v>3</v>
      </c>
      <c r="AR170" s="31">
        <f t="shared" si="31"/>
        <v>102</v>
      </c>
      <c r="AS170" s="98">
        <f t="shared" si="30"/>
        <v>2.9411764705882353E-2</v>
      </c>
      <c r="AT170" s="16"/>
      <c r="AU170" s="16"/>
      <c r="AV170" s="16"/>
    </row>
    <row r="171" spans="1:48" ht="18.75" customHeight="1">
      <c r="A171" s="139"/>
      <c r="B171" s="140"/>
      <c r="C171" s="103" t="s">
        <v>112</v>
      </c>
      <c r="D171" s="57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5" t="s">
        <v>75</v>
      </c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97" t="s">
        <v>101</v>
      </c>
      <c r="AH171" s="54"/>
      <c r="AI171" s="54"/>
      <c r="AJ171" s="55" t="s">
        <v>75</v>
      </c>
      <c r="AK171" s="54"/>
      <c r="AL171" s="54"/>
      <c r="AM171" s="56"/>
      <c r="AN171" s="56"/>
      <c r="AO171" s="56"/>
      <c r="AP171" s="56"/>
      <c r="AQ171" s="56">
        <f t="shared" si="28"/>
        <v>3</v>
      </c>
      <c r="AR171" s="31">
        <f t="shared" si="31"/>
        <v>102</v>
      </c>
      <c r="AS171" s="98">
        <f t="shared" si="30"/>
        <v>2.9411764705882353E-2</v>
      </c>
      <c r="AT171" s="16"/>
      <c r="AU171" s="16"/>
      <c r="AV171" s="16"/>
    </row>
    <row r="172" spans="1:48" ht="21" customHeight="1">
      <c r="A172" s="139"/>
      <c r="B172" s="143" t="s">
        <v>92</v>
      </c>
      <c r="C172" s="103" t="s">
        <v>109</v>
      </c>
      <c r="D172" s="105"/>
      <c r="E172" s="54"/>
      <c r="F172" s="54"/>
      <c r="G172" s="54"/>
      <c r="H172" s="54"/>
      <c r="I172" s="55" t="s">
        <v>75</v>
      </c>
      <c r="J172" s="73"/>
      <c r="K172" s="54"/>
      <c r="L172" s="55" t="s">
        <v>75</v>
      </c>
      <c r="M172" s="54"/>
      <c r="N172" s="54"/>
      <c r="O172" s="55" t="s">
        <v>75</v>
      </c>
      <c r="P172" s="54"/>
      <c r="Q172" s="55" t="s">
        <v>75</v>
      </c>
      <c r="R172" s="88"/>
      <c r="S172" s="88"/>
      <c r="T172" s="55" t="s">
        <v>75</v>
      </c>
      <c r="U172" s="54"/>
      <c r="V172" s="55" t="s">
        <v>75</v>
      </c>
      <c r="W172" s="88"/>
      <c r="X172" s="54"/>
      <c r="Y172" s="54"/>
      <c r="Z172" s="55" t="s">
        <v>75</v>
      </c>
      <c r="AA172" s="54"/>
      <c r="AB172" s="54"/>
      <c r="AC172" s="54"/>
      <c r="AD172" s="54"/>
      <c r="AE172" s="54"/>
      <c r="AF172" s="88"/>
      <c r="AG172" s="55" t="s">
        <v>75</v>
      </c>
      <c r="AH172" s="54"/>
      <c r="AI172" s="54"/>
      <c r="AJ172" s="55" t="s">
        <v>75</v>
      </c>
      <c r="AK172" s="88"/>
      <c r="AL172" s="55" t="s">
        <v>75</v>
      </c>
      <c r="AM172" s="56"/>
      <c r="AN172" s="56"/>
      <c r="AO172" s="56"/>
      <c r="AP172" s="56"/>
      <c r="AQ172" s="56">
        <f t="shared" si="28"/>
        <v>10</v>
      </c>
      <c r="AR172" s="31">
        <f t="shared" si="31"/>
        <v>102</v>
      </c>
      <c r="AS172" s="98">
        <f t="shared" si="30"/>
        <v>9.8039215686274508E-2</v>
      </c>
      <c r="AT172" s="16"/>
      <c r="AU172" s="16"/>
      <c r="AV172" s="16"/>
    </row>
    <row r="173" spans="1:48" ht="21" customHeight="1">
      <c r="A173" s="139"/>
      <c r="B173" s="139"/>
      <c r="C173" s="103" t="s">
        <v>110</v>
      </c>
      <c r="D173" s="105"/>
      <c r="E173" s="54"/>
      <c r="F173" s="54"/>
      <c r="G173" s="54"/>
      <c r="H173" s="54"/>
      <c r="I173" s="55" t="s">
        <v>75</v>
      </c>
      <c r="J173" s="73"/>
      <c r="K173" s="54"/>
      <c r="L173" s="55" t="s">
        <v>75</v>
      </c>
      <c r="M173" s="54"/>
      <c r="N173" s="54"/>
      <c r="O173" s="55" t="s">
        <v>75</v>
      </c>
      <c r="P173" s="54"/>
      <c r="Q173" s="55" t="s">
        <v>75</v>
      </c>
      <c r="R173" s="88"/>
      <c r="S173" s="88"/>
      <c r="T173" s="55" t="s">
        <v>75</v>
      </c>
      <c r="U173" s="54"/>
      <c r="V173" s="55" t="s">
        <v>75</v>
      </c>
      <c r="W173" s="88"/>
      <c r="X173" s="54"/>
      <c r="Y173" s="54"/>
      <c r="Z173" s="55" t="s">
        <v>75</v>
      </c>
      <c r="AA173" s="54"/>
      <c r="AB173" s="54"/>
      <c r="AC173" s="54"/>
      <c r="AD173" s="54"/>
      <c r="AE173" s="54"/>
      <c r="AF173" s="88"/>
      <c r="AG173" s="55" t="s">
        <v>75</v>
      </c>
      <c r="AH173" s="54"/>
      <c r="AI173" s="54"/>
      <c r="AJ173" s="55" t="s">
        <v>75</v>
      </c>
      <c r="AK173" s="88"/>
      <c r="AL173" s="55" t="s">
        <v>75</v>
      </c>
      <c r="AM173" s="56"/>
      <c r="AN173" s="56"/>
      <c r="AO173" s="56"/>
      <c r="AP173" s="56"/>
      <c r="AQ173" s="56">
        <f t="shared" si="28"/>
        <v>10</v>
      </c>
      <c r="AR173" s="31">
        <f t="shared" si="31"/>
        <v>102</v>
      </c>
      <c r="AS173" s="98">
        <f t="shared" si="30"/>
        <v>9.8039215686274508E-2</v>
      </c>
      <c r="AT173" s="16"/>
      <c r="AU173" s="16"/>
      <c r="AV173" s="16"/>
    </row>
    <row r="174" spans="1:48" ht="18.75" customHeight="1">
      <c r="A174" s="139"/>
      <c r="B174" s="139"/>
      <c r="C174" s="103" t="s">
        <v>111</v>
      </c>
      <c r="D174" s="105"/>
      <c r="E174" s="54"/>
      <c r="F174" s="81"/>
      <c r="G174" s="54"/>
      <c r="H174" s="54"/>
      <c r="I174" s="55" t="s">
        <v>75</v>
      </c>
      <c r="J174" s="73"/>
      <c r="K174" s="54"/>
      <c r="L174" s="55" t="s">
        <v>75</v>
      </c>
      <c r="M174" s="80"/>
      <c r="N174" s="54"/>
      <c r="O174" s="55" t="s">
        <v>75</v>
      </c>
      <c r="P174" s="54"/>
      <c r="Q174" s="55" t="s">
        <v>75</v>
      </c>
      <c r="R174" s="88"/>
      <c r="S174" s="88"/>
      <c r="T174" s="55" t="s">
        <v>75</v>
      </c>
      <c r="U174" s="54"/>
      <c r="V174" s="55" t="s">
        <v>75</v>
      </c>
      <c r="W174" s="88"/>
      <c r="X174" s="54"/>
      <c r="Y174" s="54"/>
      <c r="Z174" s="55" t="s">
        <v>75</v>
      </c>
      <c r="AA174" s="54"/>
      <c r="AB174" s="54"/>
      <c r="AC174" s="54"/>
      <c r="AD174" s="54"/>
      <c r="AE174" s="54"/>
      <c r="AF174" s="88"/>
      <c r="AG174" s="55" t="s">
        <v>75</v>
      </c>
      <c r="AH174" s="54"/>
      <c r="AI174" s="54"/>
      <c r="AJ174" s="55" t="s">
        <v>75</v>
      </c>
      <c r="AK174" s="88"/>
      <c r="AL174" s="55" t="s">
        <v>75</v>
      </c>
      <c r="AM174" s="56"/>
      <c r="AN174" s="56"/>
      <c r="AO174" s="56"/>
      <c r="AP174" s="56"/>
      <c r="AQ174" s="56">
        <f t="shared" si="28"/>
        <v>10</v>
      </c>
      <c r="AR174" s="31">
        <f t="shared" si="31"/>
        <v>102</v>
      </c>
      <c r="AS174" s="98">
        <f t="shared" si="30"/>
        <v>9.8039215686274508E-2</v>
      </c>
      <c r="AT174" s="16"/>
      <c r="AU174" s="16"/>
      <c r="AV174" s="16"/>
    </row>
    <row r="175" spans="1:48" ht="16.5" customHeight="1">
      <c r="A175" s="139"/>
      <c r="B175" s="140"/>
      <c r="C175" s="103" t="s">
        <v>112</v>
      </c>
      <c r="D175" s="105"/>
      <c r="E175" s="54"/>
      <c r="F175" s="54"/>
      <c r="G175" s="54"/>
      <c r="H175" s="54"/>
      <c r="I175" s="55" t="s">
        <v>75</v>
      </c>
      <c r="J175" s="73"/>
      <c r="K175" s="54"/>
      <c r="L175" s="55" t="s">
        <v>75</v>
      </c>
      <c r="M175" s="54"/>
      <c r="N175" s="54"/>
      <c r="O175" s="55" t="s">
        <v>75</v>
      </c>
      <c r="P175" s="54"/>
      <c r="Q175" s="55" t="s">
        <v>75</v>
      </c>
      <c r="R175" s="88"/>
      <c r="S175" s="88"/>
      <c r="T175" s="55" t="s">
        <v>75</v>
      </c>
      <c r="U175" s="54"/>
      <c r="V175" s="55" t="s">
        <v>75</v>
      </c>
      <c r="W175" s="88"/>
      <c r="X175" s="54"/>
      <c r="Y175" s="54"/>
      <c r="Z175" s="55" t="s">
        <v>75</v>
      </c>
      <c r="AA175" s="54"/>
      <c r="AB175" s="54"/>
      <c r="AC175" s="54"/>
      <c r="AD175" s="54"/>
      <c r="AE175" s="54"/>
      <c r="AF175" s="88"/>
      <c r="AG175" s="55" t="s">
        <v>75</v>
      </c>
      <c r="AH175" s="54"/>
      <c r="AI175" s="56"/>
      <c r="AJ175" s="106" t="s">
        <v>75</v>
      </c>
      <c r="AK175" s="88"/>
      <c r="AL175" s="55" t="s">
        <v>75</v>
      </c>
      <c r="AM175" s="56"/>
      <c r="AN175" s="56"/>
      <c r="AO175" s="56"/>
      <c r="AP175" s="56"/>
      <c r="AQ175" s="56">
        <f t="shared" si="28"/>
        <v>10</v>
      </c>
      <c r="AR175" s="31">
        <f t="shared" si="31"/>
        <v>102</v>
      </c>
      <c r="AS175" s="98">
        <f t="shared" si="30"/>
        <v>9.8039215686274508E-2</v>
      </c>
      <c r="AT175" s="16"/>
      <c r="AU175" s="16"/>
      <c r="AV175" s="16"/>
    </row>
    <row r="176" spans="1:48" ht="21" customHeight="1">
      <c r="A176" s="139"/>
      <c r="B176" s="143" t="s">
        <v>78</v>
      </c>
      <c r="C176" s="103" t="s">
        <v>109</v>
      </c>
      <c r="D176" s="57"/>
      <c r="E176" s="54"/>
      <c r="F176" s="54"/>
      <c r="G176" s="54"/>
      <c r="H176" s="54"/>
      <c r="I176" s="54"/>
      <c r="J176" s="54"/>
      <c r="K176" s="54"/>
      <c r="L176" s="54"/>
      <c r="M176" s="55" t="s">
        <v>75</v>
      </c>
      <c r="N176" s="81"/>
      <c r="O176" s="55" t="s">
        <v>79</v>
      </c>
      <c r="P176" s="81"/>
      <c r="Q176" s="54"/>
      <c r="R176" s="54"/>
      <c r="S176" s="54"/>
      <c r="T176" s="54"/>
      <c r="U176" s="54"/>
      <c r="V176" s="54"/>
      <c r="W176" s="54"/>
      <c r="X176" s="54"/>
      <c r="Y176" s="55" t="s">
        <v>75</v>
      </c>
      <c r="Z176" s="55" t="s">
        <v>79</v>
      </c>
      <c r="AA176" s="81"/>
      <c r="AB176" s="54"/>
      <c r="AC176" s="54"/>
      <c r="AD176" s="54"/>
      <c r="AE176" s="54"/>
      <c r="AF176" s="97" t="s">
        <v>101</v>
      </c>
      <c r="AG176" s="54"/>
      <c r="AH176" s="54"/>
      <c r="AI176" s="106" t="s">
        <v>75</v>
      </c>
      <c r="AJ176" s="106" t="s">
        <v>79</v>
      </c>
      <c r="AK176" s="54"/>
      <c r="AL176" s="55" t="s">
        <v>75</v>
      </c>
      <c r="AM176" s="56"/>
      <c r="AN176" s="56"/>
      <c r="AO176" s="56"/>
      <c r="AP176" s="56"/>
      <c r="AQ176" s="56">
        <f t="shared" si="28"/>
        <v>8</v>
      </c>
      <c r="AR176" s="31">
        <f t="shared" ref="AR176:AR179" si="32">34*5</f>
        <v>170</v>
      </c>
      <c r="AS176" s="98">
        <f t="shared" si="30"/>
        <v>4.7058823529411764E-2</v>
      </c>
      <c r="AT176" s="16"/>
      <c r="AU176" s="16"/>
      <c r="AV176" s="16"/>
    </row>
    <row r="177" spans="1:48" ht="21" customHeight="1">
      <c r="A177" s="139"/>
      <c r="B177" s="139"/>
      <c r="C177" s="103" t="s">
        <v>110</v>
      </c>
      <c r="D177" s="57"/>
      <c r="E177" s="54"/>
      <c r="F177" s="54"/>
      <c r="G177" s="54"/>
      <c r="H177" s="54"/>
      <c r="I177" s="54"/>
      <c r="J177" s="54"/>
      <c r="K177" s="54"/>
      <c r="L177" s="54"/>
      <c r="M177" s="55" t="s">
        <v>75</v>
      </c>
      <c r="N177" s="81"/>
      <c r="O177" s="55" t="s">
        <v>79</v>
      </c>
      <c r="P177" s="81"/>
      <c r="Q177" s="54"/>
      <c r="R177" s="54"/>
      <c r="S177" s="54"/>
      <c r="T177" s="54"/>
      <c r="U177" s="54"/>
      <c r="V177" s="54"/>
      <c r="W177" s="54"/>
      <c r="X177" s="54"/>
      <c r="Y177" s="55" t="s">
        <v>75</v>
      </c>
      <c r="Z177" s="55" t="s">
        <v>79</v>
      </c>
      <c r="AA177" s="81"/>
      <c r="AB177" s="54"/>
      <c r="AC177" s="54"/>
      <c r="AD177" s="54"/>
      <c r="AE177" s="54"/>
      <c r="AF177" s="97" t="s">
        <v>101</v>
      </c>
      <c r="AG177" s="54"/>
      <c r="AH177" s="54"/>
      <c r="AI177" s="106" t="s">
        <v>75</v>
      </c>
      <c r="AJ177" s="106" t="s">
        <v>79</v>
      </c>
      <c r="AK177" s="54"/>
      <c r="AL177" s="55" t="s">
        <v>75</v>
      </c>
      <c r="AM177" s="56"/>
      <c r="AN177" s="56"/>
      <c r="AO177" s="56"/>
      <c r="AP177" s="56"/>
      <c r="AQ177" s="56">
        <f t="shared" si="28"/>
        <v>8</v>
      </c>
      <c r="AR177" s="31">
        <f t="shared" si="32"/>
        <v>170</v>
      </c>
      <c r="AS177" s="98">
        <f t="shared" si="30"/>
        <v>4.7058823529411764E-2</v>
      </c>
      <c r="AT177" s="16"/>
      <c r="AU177" s="16"/>
      <c r="AV177" s="16"/>
    </row>
    <row r="178" spans="1:48" ht="21" customHeight="1">
      <c r="A178" s="139"/>
      <c r="B178" s="139"/>
      <c r="C178" s="103" t="s">
        <v>111</v>
      </c>
      <c r="D178" s="57"/>
      <c r="E178" s="54"/>
      <c r="F178" s="54"/>
      <c r="G178" s="54"/>
      <c r="H178" s="54"/>
      <c r="I178" s="54"/>
      <c r="J178" s="54"/>
      <c r="K178" s="54"/>
      <c r="L178" s="54"/>
      <c r="M178" s="55" t="s">
        <v>75</v>
      </c>
      <c r="N178" s="54"/>
      <c r="O178" s="55" t="s">
        <v>79</v>
      </c>
      <c r="P178" s="54"/>
      <c r="Q178" s="54"/>
      <c r="R178" s="54"/>
      <c r="S178" s="54"/>
      <c r="T178" s="54"/>
      <c r="U178" s="54"/>
      <c r="V178" s="54"/>
      <c r="W178" s="54"/>
      <c r="X178" s="54"/>
      <c r="Y178" s="55" t="s">
        <v>75</v>
      </c>
      <c r="Z178" s="55" t="s">
        <v>79</v>
      </c>
      <c r="AA178" s="54"/>
      <c r="AB178" s="54"/>
      <c r="AC178" s="54"/>
      <c r="AD178" s="54"/>
      <c r="AE178" s="54"/>
      <c r="AF178" s="97" t="s">
        <v>101</v>
      </c>
      <c r="AG178" s="54"/>
      <c r="AH178" s="54"/>
      <c r="AI178" s="106" t="s">
        <v>75</v>
      </c>
      <c r="AJ178" s="56"/>
      <c r="AK178" s="54"/>
      <c r="AL178" s="55" t="s">
        <v>79</v>
      </c>
      <c r="AM178" s="56"/>
      <c r="AN178" s="56"/>
      <c r="AO178" s="56"/>
      <c r="AP178" s="56"/>
      <c r="AQ178" s="56">
        <f t="shared" si="28"/>
        <v>7</v>
      </c>
      <c r="AR178" s="31">
        <f t="shared" si="32"/>
        <v>170</v>
      </c>
      <c r="AS178" s="98">
        <f t="shared" si="30"/>
        <v>4.1176470588235294E-2</v>
      </c>
      <c r="AT178" s="16"/>
      <c r="AU178" s="16"/>
      <c r="AV178" s="16"/>
    </row>
    <row r="179" spans="1:48" ht="18" customHeight="1">
      <c r="A179" s="139"/>
      <c r="B179" s="140"/>
      <c r="C179" s="103" t="s">
        <v>112</v>
      </c>
      <c r="D179" s="57"/>
      <c r="E179" s="54"/>
      <c r="F179" s="54"/>
      <c r="G179" s="54"/>
      <c r="H179" s="54"/>
      <c r="I179" s="54"/>
      <c r="J179" s="54"/>
      <c r="K179" s="54"/>
      <c r="L179" s="54"/>
      <c r="M179" s="55" t="s">
        <v>75</v>
      </c>
      <c r="N179" s="54"/>
      <c r="O179" s="55" t="s">
        <v>79</v>
      </c>
      <c r="P179" s="54"/>
      <c r="Q179" s="54"/>
      <c r="R179" s="54"/>
      <c r="S179" s="54"/>
      <c r="T179" s="54"/>
      <c r="U179" s="54"/>
      <c r="V179" s="54"/>
      <c r="W179" s="54"/>
      <c r="X179" s="54"/>
      <c r="Y179" s="55" t="s">
        <v>75</v>
      </c>
      <c r="Z179" s="55" t="s">
        <v>79</v>
      </c>
      <c r="AA179" s="54"/>
      <c r="AB179" s="54"/>
      <c r="AC179" s="54"/>
      <c r="AD179" s="54"/>
      <c r="AE179" s="54"/>
      <c r="AF179" s="97" t="s">
        <v>101</v>
      </c>
      <c r="AG179" s="54"/>
      <c r="AH179" s="54"/>
      <c r="AI179" s="106" t="s">
        <v>75</v>
      </c>
      <c r="AJ179" s="56"/>
      <c r="AK179" s="54"/>
      <c r="AL179" s="55" t="s">
        <v>79</v>
      </c>
      <c r="AM179" s="56"/>
      <c r="AN179" s="56"/>
      <c r="AO179" s="56"/>
      <c r="AP179" s="56"/>
      <c r="AQ179" s="56">
        <f t="shared" si="28"/>
        <v>7</v>
      </c>
      <c r="AR179" s="31">
        <f t="shared" si="32"/>
        <v>170</v>
      </c>
      <c r="AS179" s="98">
        <f t="shared" si="30"/>
        <v>4.1176470588235294E-2</v>
      </c>
      <c r="AT179" s="16"/>
      <c r="AU179" s="16"/>
      <c r="AV179" s="16"/>
    </row>
    <row r="180" spans="1:48" ht="21" customHeight="1">
      <c r="A180" s="139"/>
      <c r="B180" s="143" t="s">
        <v>115</v>
      </c>
      <c r="C180" s="103" t="s">
        <v>109</v>
      </c>
      <c r="D180" s="57"/>
      <c r="E180" s="54"/>
      <c r="F180" s="96" t="s">
        <v>79</v>
      </c>
      <c r="G180" s="54"/>
      <c r="H180" s="54"/>
      <c r="I180" s="54"/>
      <c r="J180" s="54"/>
      <c r="K180" s="54"/>
      <c r="L180" s="54"/>
      <c r="M180" s="96" t="s">
        <v>75</v>
      </c>
      <c r="N180" s="54"/>
      <c r="O180" s="54"/>
      <c r="P180" s="54"/>
      <c r="Q180" s="80"/>
      <c r="R180" s="54"/>
      <c r="S180" s="96" t="s">
        <v>75</v>
      </c>
      <c r="T180" s="80"/>
      <c r="U180" s="54"/>
      <c r="V180" s="54"/>
      <c r="W180" s="54"/>
      <c r="X180" s="54"/>
      <c r="Y180" s="54"/>
      <c r="Z180" s="96" t="s">
        <v>75</v>
      </c>
      <c r="AA180" s="80"/>
      <c r="AB180" s="54"/>
      <c r="AC180" s="54"/>
      <c r="AD180" s="54"/>
      <c r="AE180" s="54"/>
      <c r="AF180" s="54"/>
      <c r="AG180" s="97" t="s">
        <v>101</v>
      </c>
      <c r="AH180" s="54"/>
      <c r="AI180" s="56"/>
      <c r="AJ180" s="56"/>
      <c r="AK180" s="80"/>
      <c r="AL180" s="54"/>
      <c r="AM180" s="56"/>
      <c r="AN180" s="56"/>
      <c r="AO180" s="56"/>
      <c r="AP180" s="56"/>
      <c r="AQ180" s="56">
        <f t="shared" si="28"/>
        <v>5</v>
      </c>
      <c r="AR180" s="31">
        <f t="shared" ref="AR180:AR183" si="33">34*3</f>
        <v>102</v>
      </c>
      <c r="AS180" s="98">
        <f t="shared" si="30"/>
        <v>4.9019607843137254E-2</v>
      </c>
      <c r="AT180" s="16"/>
      <c r="AU180" s="16"/>
      <c r="AV180" s="16"/>
    </row>
    <row r="181" spans="1:48" ht="21" customHeight="1">
      <c r="A181" s="139"/>
      <c r="B181" s="139"/>
      <c r="C181" s="103" t="s">
        <v>110</v>
      </c>
      <c r="D181" s="57"/>
      <c r="E181" s="54"/>
      <c r="F181" s="55" t="s">
        <v>75</v>
      </c>
      <c r="G181" s="54"/>
      <c r="H181" s="54"/>
      <c r="I181" s="54"/>
      <c r="J181" s="54"/>
      <c r="K181" s="54"/>
      <c r="L181" s="54"/>
      <c r="M181" s="55" t="s">
        <v>75</v>
      </c>
      <c r="N181" s="54"/>
      <c r="O181" s="54"/>
      <c r="P181" s="54"/>
      <c r="Q181" s="54"/>
      <c r="R181" s="54"/>
      <c r="S181" s="54"/>
      <c r="T181" s="55" t="s">
        <v>75</v>
      </c>
      <c r="U181" s="54"/>
      <c r="V181" s="54"/>
      <c r="W181" s="54"/>
      <c r="X181" s="54"/>
      <c r="Y181" s="55" t="s">
        <v>75</v>
      </c>
      <c r="Z181" s="54"/>
      <c r="AA181" s="54"/>
      <c r="AB181" s="54"/>
      <c r="AC181" s="54"/>
      <c r="AD181" s="54"/>
      <c r="AE181" s="54"/>
      <c r="AF181" s="54"/>
      <c r="AG181" s="97" t="s">
        <v>101</v>
      </c>
      <c r="AH181" s="54"/>
      <c r="AI181" s="56"/>
      <c r="AJ181" s="56"/>
      <c r="AK181" s="54"/>
      <c r="AL181" s="54"/>
      <c r="AM181" s="56"/>
      <c r="AN181" s="56"/>
      <c r="AO181" s="56"/>
      <c r="AP181" s="56"/>
      <c r="AQ181" s="56">
        <f t="shared" si="28"/>
        <v>5</v>
      </c>
      <c r="AR181" s="31">
        <f t="shared" si="33"/>
        <v>102</v>
      </c>
      <c r="AS181" s="98">
        <f t="shared" si="30"/>
        <v>4.9019607843137254E-2</v>
      </c>
      <c r="AT181" s="16"/>
      <c r="AU181" s="16"/>
      <c r="AV181" s="16"/>
    </row>
    <row r="182" spans="1:48" ht="18.75" customHeight="1">
      <c r="A182" s="139"/>
      <c r="B182" s="139"/>
      <c r="C182" s="103" t="s">
        <v>111</v>
      </c>
      <c r="D182" s="100"/>
      <c r="E182" s="54"/>
      <c r="F182" s="96" t="s">
        <v>75</v>
      </c>
      <c r="G182" s="54"/>
      <c r="H182" s="54"/>
      <c r="I182" s="54"/>
      <c r="J182" s="54"/>
      <c r="K182" s="54"/>
      <c r="L182" s="54"/>
      <c r="M182" s="96" t="s">
        <v>75</v>
      </c>
      <c r="N182" s="54"/>
      <c r="O182" s="54"/>
      <c r="P182" s="54"/>
      <c r="Q182" s="54"/>
      <c r="R182" s="54"/>
      <c r="S182" s="54"/>
      <c r="T182" s="96" t="s">
        <v>75</v>
      </c>
      <c r="U182" s="54"/>
      <c r="V182" s="54"/>
      <c r="W182" s="54"/>
      <c r="X182" s="54"/>
      <c r="Y182" s="54"/>
      <c r="Z182" s="96" t="s">
        <v>75</v>
      </c>
      <c r="AA182" s="54"/>
      <c r="AB182" s="54"/>
      <c r="AC182" s="54"/>
      <c r="AD182" s="54"/>
      <c r="AE182" s="54"/>
      <c r="AF182" s="54"/>
      <c r="AG182" s="97" t="s">
        <v>101</v>
      </c>
      <c r="AH182" s="54"/>
      <c r="AI182" s="56"/>
      <c r="AJ182" s="56"/>
      <c r="AK182" s="54"/>
      <c r="AL182" s="54"/>
      <c r="AM182" s="56"/>
      <c r="AN182" s="56"/>
      <c r="AO182" s="56"/>
      <c r="AP182" s="56"/>
      <c r="AQ182" s="56">
        <f t="shared" si="28"/>
        <v>5</v>
      </c>
      <c r="AR182" s="31">
        <f t="shared" si="33"/>
        <v>102</v>
      </c>
      <c r="AS182" s="98">
        <f t="shared" si="30"/>
        <v>4.9019607843137254E-2</v>
      </c>
      <c r="AT182" s="16"/>
      <c r="AU182" s="16"/>
      <c r="AV182" s="16"/>
    </row>
    <row r="183" spans="1:48" ht="18" customHeight="1">
      <c r="A183" s="139"/>
      <c r="B183" s="140"/>
      <c r="C183" s="103" t="s">
        <v>112</v>
      </c>
      <c r="D183" s="57"/>
      <c r="E183" s="54"/>
      <c r="F183" s="96" t="s">
        <v>79</v>
      </c>
      <c r="G183" s="54"/>
      <c r="H183" s="54"/>
      <c r="I183" s="54"/>
      <c r="J183" s="54"/>
      <c r="K183" s="54"/>
      <c r="L183" s="54"/>
      <c r="M183" s="96" t="s">
        <v>75</v>
      </c>
      <c r="N183" s="54"/>
      <c r="O183" s="54"/>
      <c r="P183" s="54"/>
      <c r="Q183" s="54"/>
      <c r="R183" s="54"/>
      <c r="S183" s="96" t="s">
        <v>75</v>
      </c>
      <c r="T183" s="107"/>
      <c r="U183" s="54"/>
      <c r="V183" s="54"/>
      <c r="W183" s="54"/>
      <c r="X183" s="54"/>
      <c r="Y183" s="54"/>
      <c r="Z183" s="96" t="s">
        <v>75</v>
      </c>
      <c r="AA183" s="54"/>
      <c r="AB183" s="54"/>
      <c r="AC183" s="54"/>
      <c r="AD183" s="54"/>
      <c r="AE183" s="54"/>
      <c r="AF183" s="54"/>
      <c r="AG183" s="97" t="s">
        <v>101</v>
      </c>
      <c r="AH183" s="54"/>
      <c r="AI183" s="56"/>
      <c r="AJ183" s="56"/>
      <c r="AK183" s="54"/>
      <c r="AL183" s="54"/>
      <c r="AM183" s="56"/>
      <c r="AN183" s="56"/>
      <c r="AO183" s="56"/>
      <c r="AP183" s="56"/>
      <c r="AQ183" s="56">
        <f t="shared" si="28"/>
        <v>5</v>
      </c>
      <c r="AR183" s="31">
        <f t="shared" si="33"/>
        <v>102</v>
      </c>
      <c r="AS183" s="98">
        <f t="shared" si="30"/>
        <v>4.9019607843137254E-2</v>
      </c>
      <c r="AT183" s="16"/>
      <c r="AU183" s="16"/>
      <c r="AV183" s="16"/>
    </row>
    <row r="184" spans="1:48" ht="18" customHeight="1">
      <c r="A184" s="139"/>
      <c r="B184" s="143" t="s">
        <v>116</v>
      </c>
      <c r="C184" s="103" t="s">
        <v>109</v>
      </c>
      <c r="D184" s="57"/>
      <c r="E184" s="88"/>
      <c r="F184" s="88"/>
      <c r="G184" s="54"/>
      <c r="H184" s="54"/>
      <c r="I184" s="54"/>
      <c r="J184" s="54"/>
      <c r="K184" s="54"/>
      <c r="L184" s="54"/>
      <c r="M184" s="88"/>
      <c r="N184" s="54"/>
      <c r="O184" s="88"/>
      <c r="P184" s="54"/>
      <c r="Q184" s="54"/>
      <c r="R184" s="88"/>
      <c r="S184" s="54"/>
      <c r="T184" s="88"/>
      <c r="U184" s="54"/>
      <c r="V184" s="54"/>
      <c r="W184" s="88"/>
      <c r="X184" s="54"/>
      <c r="Y184" s="54"/>
      <c r="Z184" s="55" t="s">
        <v>75</v>
      </c>
      <c r="AA184" s="54"/>
      <c r="AB184" s="54"/>
      <c r="AC184" s="54"/>
      <c r="AD184" s="88"/>
      <c r="AE184" s="55" t="s">
        <v>75</v>
      </c>
      <c r="AF184" s="54"/>
      <c r="AG184" s="31"/>
      <c r="AH184" s="54"/>
      <c r="AI184" s="54"/>
      <c r="AJ184" s="106" t="s">
        <v>75</v>
      </c>
      <c r="AK184" s="88"/>
      <c r="AL184" s="73"/>
      <c r="AM184" s="56"/>
      <c r="AN184" s="56"/>
      <c r="AO184" s="56"/>
      <c r="AP184" s="56"/>
      <c r="AQ184" s="56">
        <f t="shared" si="28"/>
        <v>3</v>
      </c>
      <c r="AR184" s="31">
        <f t="shared" ref="AR184:AR199" si="34">34*1</f>
        <v>34</v>
      </c>
      <c r="AS184" s="98">
        <f t="shared" si="30"/>
        <v>8.8235294117647065E-2</v>
      </c>
      <c r="AT184" s="16"/>
      <c r="AU184" s="16"/>
      <c r="AV184" s="16"/>
    </row>
    <row r="185" spans="1:48" ht="18" customHeight="1">
      <c r="A185" s="139"/>
      <c r="B185" s="139"/>
      <c r="C185" s="103" t="s">
        <v>110</v>
      </c>
      <c r="D185" s="57"/>
      <c r="E185" s="88"/>
      <c r="F185" s="88"/>
      <c r="G185" s="54"/>
      <c r="H185" s="54"/>
      <c r="I185" s="54"/>
      <c r="J185" s="54"/>
      <c r="K185" s="54"/>
      <c r="L185" s="54"/>
      <c r="M185" s="88"/>
      <c r="N185" s="54"/>
      <c r="O185" s="88"/>
      <c r="P185" s="54"/>
      <c r="Q185" s="54"/>
      <c r="R185" s="88"/>
      <c r="S185" s="54"/>
      <c r="T185" s="88"/>
      <c r="U185" s="54"/>
      <c r="V185" s="54"/>
      <c r="W185" s="88"/>
      <c r="X185" s="54"/>
      <c r="Y185" s="54"/>
      <c r="Z185" s="55" t="s">
        <v>75</v>
      </c>
      <c r="AA185" s="54"/>
      <c r="AB185" s="54"/>
      <c r="AC185" s="54"/>
      <c r="AD185" s="88"/>
      <c r="AE185" s="55" t="s">
        <v>75</v>
      </c>
      <c r="AF185" s="54"/>
      <c r="AG185" s="31"/>
      <c r="AH185" s="54"/>
      <c r="AI185" s="54"/>
      <c r="AJ185" s="106" t="s">
        <v>75</v>
      </c>
      <c r="AK185" s="88"/>
      <c r="AL185" s="73"/>
      <c r="AM185" s="56"/>
      <c r="AN185" s="56"/>
      <c r="AO185" s="56"/>
      <c r="AP185" s="56"/>
      <c r="AQ185" s="56">
        <f t="shared" si="28"/>
        <v>3</v>
      </c>
      <c r="AR185" s="31">
        <f t="shared" si="34"/>
        <v>34</v>
      </c>
      <c r="AS185" s="98">
        <f t="shared" si="30"/>
        <v>8.8235294117647065E-2</v>
      </c>
      <c r="AT185" s="16"/>
      <c r="AU185" s="16"/>
      <c r="AV185" s="16"/>
    </row>
    <row r="186" spans="1:48" ht="15.75" customHeight="1">
      <c r="A186" s="139"/>
      <c r="B186" s="139"/>
      <c r="C186" s="103" t="s">
        <v>111</v>
      </c>
      <c r="D186" s="57"/>
      <c r="E186" s="88"/>
      <c r="F186" s="88"/>
      <c r="G186" s="54"/>
      <c r="H186" s="54"/>
      <c r="I186" s="54"/>
      <c r="J186" s="54"/>
      <c r="K186" s="54"/>
      <c r="L186" s="54"/>
      <c r="M186" s="88"/>
      <c r="N186" s="54"/>
      <c r="O186" s="88"/>
      <c r="P186" s="54"/>
      <c r="Q186" s="54"/>
      <c r="R186" s="88"/>
      <c r="S186" s="54"/>
      <c r="T186" s="88"/>
      <c r="U186" s="54"/>
      <c r="V186" s="54"/>
      <c r="W186" s="88"/>
      <c r="X186" s="54"/>
      <c r="Y186" s="54"/>
      <c r="Z186" s="55" t="s">
        <v>75</v>
      </c>
      <c r="AA186" s="54"/>
      <c r="AB186" s="54"/>
      <c r="AC186" s="54"/>
      <c r="AD186" s="88"/>
      <c r="AE186" s="55" t="s">
        <v>75</v>
      </c>
      <c r="AF186" s="54"/>
      <c r="AG186" s="54"/>
      <c r="AH186" s="54"/>
      <c r="AI186" s="54"/>
      <c r="AJ186" s="91" t="s">
        <v>75</v>
      </c>
      <c r="AK186" s="88"/>
      <c r="AL186" s="73"/>
      <c r="AM186" s="56"/>
      <c r="AN186" s="56"/>
      <c r="AO186" s="56"/>
      <c r="AP186" s="56"/>
      <c r="AQ186" s="56">
        <f t="shared" si="28"/>
        <v>3</v>
      </c>
      <c r="AR186" s="31">
        <f t="shared" si="34"/>
        <v>34</v>
      </c>
      <c r="AS186" s="98">
        <f t="shared" si="30"/>
        <v>8.8235294117647065E-2</v>
      </c>
      <c r="AT186" s="16"/>
      <c r="AU186" s="16"/>
      <c r="AV186" s="16"/>
    </row>
    <row r="187" spans="1:48" ht="12.75" customHeight="1">
      <c r="A187" s="139"/>
      <c r="B187" s="140"/>
      <c r="C187" s="103" t="s">
        <v>112</v>
      </c>
      <c r="D187" s="57"/>
      <c r="E187" s="88"/>
      <c r="F187" s="88"/>
      <c r="G187" s="54"/>
      <c r="H187" s="54"/>
      <c r="I187" s="54"/>
      <c r="J187" s="54"/>
      <c r="K187" s="54"/>
      <c r="L187" s="54"/>
      <c r="M187" s="88"/>
      <c r="N187" s="54"/>
      <c r="O187" s="88"/>
      <c r="P187" s="54"/>
      <c r="Q187" s="54"/>
      <c r="R187" s="88"/>
      <c r="S187" s="54"/>
      <c r="T187" s="88"/>
      <c r="U187" s="54"/>
      <c r="V187" s="54"/>
      <c r="W187" s="88"/>
      <c r="X187" s="54"/>
      <c r="Y187" s="54"/>
      <c r="Z187" s="55" t="s">
        <v>75</v>
      </c>
      <c r="AA187" s="54"/>
      <c r="AB187" s="54"/>
      <c r="AC187" s="54"/>
      <c r="AD187" s="88"/>
      <c r="AE187" s="55" t="s">
        <v>75</v>
      </c>
      <c r="AF187" s="54"/>
      <c r="AG187" s="54"/>
      <c r="AH187" s="54"/>
      <c r="AI187" s="31"/>
      <c r="AJ187" s="55" t="s">
        <v>75</v>
      </c>
      <c r="AK187" s="88"/>
      <c r="AL187" s="73"/>
      <c r="AM187" s="56"/>
      <c r="AN187" s="56"/>
      <c r="AO187" s="56"/>
      <c r="AP187" s="56"/>
      <c r="AQ187" s="56">
        <f t="shared" si="28"/>
        <v>3</v>
      </c>
      <c r="AR187" s="31">
        <f t="shared" si="34"/>
        <v>34</v>
      </c>
      <c r="AS187" s="98">
        <f t="shared" si="30"/>
        <v>8.8235294117647065E-2</v>
      </c>
      <c r="AT187" s="16"/>
      <c r="AU187" s="16"/>
      <c r="AV187" s="16"/>
    </row>
    <row r="188" spans="1:48" ht="18" customHeight="1">
      <c r="A188" s="139"/>
      <c r="B188" s="143" t="s">
        <v>117</v>
      </c>
      <c r="C188" s="103" t="s">
        <v>109</v>
      </c>
      <c r="D188" s="100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31"/>
      <c r="AG188" s="97" t="s">
        <v>101</v>
      </c>
      <c r="AH188" s="54"/>
      <c r="AI188" s="54"/>
      <c r="AJ188" s="56"/>
      <c r="AK188" s="31"/>
      <c r="AL188" s="54"/>
      <c r="AM188" s="56"/>
      <c r="AN188" s="56"/>
      <c r="AO188" s="56"/>
      <c r="AP188" s="56"/>
      <c r="AQ188" s="56">
        <f t="shared" si="28"/>
        <v>1</v>
      </c>
      <c r="AR188" s="31">
        <f t="shared" si="34"/>
        <v>34</v>
      </c>
      <c r="AS188" s="98">
        <f t="shared" si="30"/>
        <v>2.9411764705882353E-2</v>
      </c>
      <c r="AT188" s="16"/>
      <c r="AU188" s="16"/>
      <c r="AV188" s="16"/>
    </row>
    <row r="189" spans="1:48" ht="18" customHeight="1">
      <c r="A189" s="139"/>
      <c r="B189" s="139"/>
      <c r="C189" s="103" t="s">
        <v>110</v>
      </c>
      <c r="D189" s="100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31"/>
      <c r="AG189" s="97" t="s">
        <v>101</v>
      </c>
      <c r="AH189" s="54"/>
      <c r="AI189" s="54"/>
      <c r="AJ189" s="56"/>
      <c r="AK189" s="31"/>
      <c r="AL189" s="54"/>
      <c r="AM189" s="56"/>
      <c r="AN189" s="56"/>
      <c r="AO189" s="56"/>
      <c r="AP189" s="56"/>
      <c r="AQ189" s="56">
        <f t="shared" si="28"/>
        <v>1</v>
      </c>
      <c r="AR189" s="31">
        <f t="shared" si="34"/>
        <v>34</v>
      </c>
      <c r="AS189" s="98">
        <f t="shared" si="30"/>
        <v>2.9411764705882353E-2</v>
      </c>
      <c r="AT189" s="16"/>
      <c r="AU189" s="16"/>
      <c r="AV189" s="16"/>
    </row>
    <row r="190" spans="1:48" ht="15.75" customHeight="1">
      <c r="A190" s="139"/>
      <c r="B190" s="139"/>
      <c r="C190" s="103" t="s">
        <v>111</v>
      </c>
      <c r="D190" s="100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31"/>
      <c r="AG190" s="97" t="s">
        <v>101</v>
      </c>
      <c r="AH190" s="54"/>
      <c r="AI190" s="54"/>
      <c r="AJ190" s="56"/>
      <c r="AK190" s="31"/>
      <c r="AL190" s="54"/>
      <c r="AM190" s="56"/>
      <c r="AN190" s="56"/>
      <c r="AO190" s="56"/>
      <c r="AP190" s="56"/>
      <c r="AQ190" s="56">
        <f t="shared" si="28"/>
        <v>1</v>
      </c>
      <c r="AR190" s="31">
        <f t="shared" si="34"/>
        <v>34</v>
      </c>
      <c r="AS190" s="98">
        <f t="shared" si="30"/>
        <v>2.9411764705882353E-2</v>
      </c>
      <c r="AT190" s="16"/>
      <c r="AU190" s="16"/>
      <c r="AV190" s="16"/>
    </row>
    <row r="191" spans="1:48" ht="15.75" customHeight="1">
      <c r="A191" s="139"/>
      <c r="B191" s="140"/>
      <c r="C191" s="103" t="s">
        <v>112</v>
      </c>
      <c r="D191" s="100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31"/>
      <c r="AG191" s="97" t="s">
        <v>101</v>
      </c>
      <c r="AH191" s="54"/>
      <c r="AI191" s="54"/>
      <c r="AJ191" s="56"/>
      <c r="AK191" s="31"/>
      <c r="AL191" s="54"/>
      <c r="AM191" s="56"/>
      <c r="AN191" s="56"/>
      <c r="AO191" s="56"/>
      <c r="AP191" s="56"/>
      <c r="AQ191" s="56">
        <f t="shared" si="28"/>
        <v>1</v>
      </c>
      <c r="AR191" s="31">
        <f t="shared" si="34"/>
        <v>34</v>
      </c>
      <c r="AS191" s="98">
        <f t="shared" si="30"/>
        <v>2.9411764705882353E-2</v>
      </c>
      <c r="AT191" s="16"/>
      <c r="AU191" s="16"/>
      <c r="AV191" s="16"/>
    </row>
    <row r="192" spans="1:48" ht="18" customHeight="1">
      <c r="A192" s="139"/>
      <c r="B192" s="143" t="s">
        <v>82</v>
      </c>
      <c r="C192" s="103" t="s">
        <v>109</v>
      </c>
      <c r="D192" s="100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31"/>
      <c r="AG192" s="31"/>
      <c r="AH192" s="54"/>
      <c r="AI192" s="54"/>
      <c r="AJ192" s="56"/>
      <c r="AK192" s="31"/>
      <c r="AL192" s="54"/>
      <c r="AM192" s="56"/>
      <c r="AN192" s="56"/>
      <c r="AO192" s="56"/>
      <c r="AP192" s="56"/>
      <c r="AQ192" s="56">
        <f t="shared" si="28"/>
        <v>0</v>
      </c>
      <c r="AR192" s="31">
        <f t="shared" si="34"/>
        <v>34</v>
      </c>
      <c r="AS192" s="98">
        <f t="shared" si="30"/>
        <v>0</v>
      </c>
      <c r="AT192" s="16"/>
      <c r="AU192" s="16"/>
      <c r="AV192" s="16"/>
    </row>
    <row r="193" spans="1:48" ht="18" customHeight="1">
      <c r="A193" s="139"/>
      <c r="B193" s="139"/>
      <c r="C193" s="103" t="s">
        <v>110</v>
      </c>
      <c r="D193" s="100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31"/>
      <c r="AG193" s="31"/>
      <c r="AH193" s="54"/>
      <c r="AI193" s="54"/>
      <c r="AJ193" s="56"/>
      <c r="AK193" s="31"/>
      <c r="AL193" s="54"/>
      <c r="AM193" s="56"/>
      <c r="AN193" s="56"/>
      <c r="AO193" s="56"/>
      <c r="AP193" s="56"/>
      <c r="AQ193" s="56">
        <f t="shared" si="28"/>
        <v>0</v>
      </c>
      <c r="AR193" s="31">
        <f t="shared" si="34"/>
        <v>34</v>
      </c>
      <c r="AS193" s="98">
        <f t="shared" si="30"/>
        <v>0</v>
      </c>
      <c r="AT193" s="16"/>
      <c r="AU193" s="16"/>
      <c r="AV193" s="16"/>
    </row>
    <row r="194" spans="1:48" ht="14.25" customHeight="1">
      <c r="A194" s="139"/>
      <c r="B194" s="139"/>
      <c r="C194" s="103" t="s">
        <v>111</v>
      </c>
      <c r="D194" s="100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31"/>
      <c r="AG194" s="31"/>
      <c r="AH194" s="54"/>
      <c r="AI194" s="54"/>
      <c r="AJ194" s="56"/>
      <c r="AK194" s="31"/>
      <c r="AL194" s="54"/>
      <c r="AM194" s="56"/>
      <c r="AN194" s="56"/>
      <c r="AO194" s="56"/>
      <c r="AP194" s="56"/>
      <c r="AQ194" s="56">
        <f t="shared" si="28"/>
        <v>0</v>
      </c>
      <c r="AR194" s="31">
        <f t="shared" si="34"/>
        <v>34</v>
      </c>
      <c r="AS194" s="98">
        <f t="shared" si="30"/>
        <v>0</v>
      </c>
      <c r="AT194" s="16"/>
      <c r="AU194" s="16"/>
      <c r="AV194" s="16"/>
    </row>
    <row r="195" spans="1:48" ht="12.75" customHeight="1">
      <c r="A195" s="139"/>
      <c r="B195" s="140"/>
      <c r="C195" s="103" t="s">
        <v>112</v>
      </c>
      <c r="D195" s="100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31"/>
      <c r="AG195" s="31"/>
      <c r="AH195" s="54"/>
      <c r="AI195" s="54"/>
      <c r="AJ195" s="56"/>
      <c r="AK195" s="31"/>
      <c r="AL195" s="54"/>
      <c r="AM195" s="56"/>
      <c r="AN195" s="56"/>
      <c r="AO195" s="56"/>
      <c r="AP195" s="56"/>
      <c r="AQ195" s="56">
        <f t="shared" si="28"/>
        <v>0</v>
      </c>
      <c r="AR195" s="31">
        <f t="shared" si="34"/>
        <v>34</v>
      </c>
      <c r="AS195" s="98">
        <f t="shared" si="30"/>
        <v>0</v>
      </c>
      <c r="AT195" s="16"/>
      <c r="AU195" s="16"/>
      <c r="AV195" s="16"/>
    </row>
    <row r="196" spans="1:48" ht="12.75" customHeight="1">
      <c r="A196" s="139"/>
      <c r="B196" s="143" t="s">
        <v>83</v>
      </c>
      <c r="C196" s="103" t="s">
        <v>109</v>
      </c>
      <c r="D196" s="100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31"/>
      <c r="AG196" s="31"/>
      <c r="AH196" s="54"/>
      <c r="AI196" s="54"/>
      <c r="AJ196" s="56"/>
      <c r="AK196" s="31"/>
      <c r="AL196" s="54"/>
      <c r="AM196" s="56"/>
      <c r="AN196" s="56"/>
      <c r="AO196" s="56"/>
      <c r="AP196" s="56"/>
      <c r="AQ196" s="56">
        <f t="shared" si="28"/>
        <v>0</v>
      </c>
      <c r="AR196" s="31">
        <f t="shared" si="34"/>
        <v>34</v>
      </c>
      <c r="AS196" s="98">
        <f t="shared" si="30"/>
        <v>0</v>
      </c>
      <c r="AT196" s="16"/>
      <c r="AU196" s="16"/>
      <c r="AV196" s="16"/>
    </row>
    <row r="197" spans="1:48" ht="12.75" customHeight="1">
      <c r="A197" s="139"/>
      <c r="B197" s="139"/>
      <c r="C197" s="103" t="s">
        <v>110</v>
      </c>
      <c r="D197" s="100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31"/>
      <c r="AG197" s="31"/>
      <c r="AH197" s="54"/>
      <c r="AI197" s="54"/>
      <c r="AJ197" s="56"/>
      <c r="AK197" s="31"/>
      <c r="AL197" s="54"/>
      <c r="AM197" s="56"/>
      <c r="AN197" s="56"/>
      <c r="AO197" s="56"/>
      <c r="AP197" s="56"/>
      <c r="AQ197" s="56">
        <f t="shared" si="28"/>
        <v>0</v>
      </c>
      <c r="AR197" s="31">
        <f t="shared" si="34"/>
        <v>34</v>
      </c>
      <c r="AS197" s="98">
        <f t="shared" si="30"/>
        <v>0</v>
      </c>
      <c r="AT197" s="16"/>
      <c r="AU197" s="16"/>
      <c r="AV197" s="16"/>
    </row>
    <row r="198" spans="1:48" ht="12.75" customHeight="1">
      <c r="A198" s="139"/>
      <c r="B198" s="139"/>
      <c r="C198" s="103" t="s">
        <v>111</v>
      </c>
      <c r="D198" s="100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31"/>
      <c r="AG198" s="31"/>
      <c r="AH198" s="54"/>
      <c r="AI198" s="54"/>
      <c r="AJ198" s="56"/>
      <c r="AK198" s="31"/>
      <c r="AL198" s="54"/>
      <c r="AM198" s="56"/>
      <c r="AN198" s="56"/>
      <c r="AO198" s="56"/>
      <c r="AP198" s="56"/>
      <c r="AQ198" s="56">
        <f t="shared" si="28"/>
        <v>0</v>
      </c>
      <c r="AR198" s="31">
        <f t="shared" si="34"/>
        <v>34</v>
      </c>
      <c r="AS198" s="98">
        <f t="shared" si="30"/>
        <v>0</v>
      </c>
      <c r="AT198" s="16"/>
      <c r="AU198" s="16"/>
      <c r="AV198" s="16"/>
    </row>
    <row r="199" spans="1:48" ht="12.75" customHeight="1">
      <c r="A199" s="139"/>
      <c r="B199" s="140"/>
      <c r="C199" s="103" t="s">
        <v>112</v>
      </c>
      <c r="D199" s="100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31"/>
      <c r="AG199" s="31"/>
      <c r="AH199" s="54"/>
      <c r="AI199" s="54"/>
      <c r="AJ199" s="56"/>
      <c r="AK199" s="31"/>
      <c r="AL199" s="54"/>
      <c r="AM199" s="56"/>
      <c r="AN199" s="56"/>
      <c r="AO199" s="56"/>
      <c r="AP199" s="56"/>
      <c r="AQ199" s="56">
        <f t="shared" si="28"/>
        <v>0</v>
      </c>
      <c r="AR199" s="31">
        <f t="shared" si="34"/>
        <v>34</v>
      </c>
      <c r="AS199" s="98">
        <f t="shared" si="30"/>
        <v>0</v>
      </c>
      <c r="AT199" s="16"/>
      <c r="AU199" s="16"/>
      <c r="AV199" s="16"/>
    </row>
    <row r="200" spans="1:48" ht="15" customHeight="1">
      <c r="A200" s="139"/>
      <c r="B200" s="143" t="s">
        <v>118</v>
      </c>
      <c r="C200" s="103" t="s">
        <v>109</v>
      </c>
      <c r="D200" s="57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108" t="s">
        <v>75</v>
      </c>
      <c r="AB200" s="54"/>
      <c r="AC200" s="54"/>
      <c r="AD200" s="54"/>
      <c r="AE200" s="54"/>
      <c r="AF200" s="54"/>
      <c r="AG200" s="54"/>
      <c r="AH200" s="31"/>
      <c r="AI200" s="31"/>
      <c r="AJ200" s="56"/>
      <c r="AK200" s="54"/>
      <c r="AL200" s="54"/>
      <c r="AM200" s="56"/>
      <c r="AN200" s="56"/>
      <c r="AO200" s="56"/>
      <c r="AP200" s="56"/>
      <c r="AQ200" s="56">
        <f t="shared" si="28"/>
        <v>1</v>
      </c>
      <c r="AR200" s="31">
        <f t="shared" ref="AR200:AR207" si="35">34*2</f>
        <v>68</v>
      </c>
      <c r="AS200" s="98">
        <f t="shared" si="30"/>
        <v>1.4705882352941176E-2</v>
      </c>
      <c r="AT200" s="16"/>
      <c r="AU200" s="16"/>
      <c r="AV200" s="16"/>
    </row>
    <row r="201" spans="1:48" ht="15" customHeight="1">
      <c r="A201" s="139"/>
      <c r="B201" s="139"/>
      <c r="C201" s="103" t="s">
        <v>110</v>
      </c>
      <c r="D201" s="57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96" t="s">
        <v>75</v>
      </c>
      <c r="AB201" s="54"/>
      <c r="AC201" s="54"/>
      <c r="AD201" s="54"/>
      <c r="AE201" s="54"/>
      <c r="AF201" s="54"/>
      <c r="AG201" s="54"/>
      <c r="AH201" s="31"/>
      <c r="AI201" s="31"/>
      <c r="AJ201" s="56"/>
      <c r="AK201" s="54"/>
      <c r="AL201" s="54"/>
      <c r="AM201" s="56"/>
      <c r="AN201" s="56"/>
      <c r="AO201" s="56"/>
      <c r="AP201" s="56"/>
      <c r="AQ201" s="56">
        <f t="shared" si="28"/>
        <v>1</v>
      </c>
      <c r="AR201" s="31">
        <f t="shared" si="35"/>
        <v>68</v>
      </c>
      <c r="AS201" s="98">
        <f t="shared" si="30"/>
        <v>1.4705882352941176E-2</v>
      </c>
      <c r="AT201" s="16"/>
      <c r="AU201" s="16"/>
      <c r="AV201" s="16"/>
    </row>
    <row r="202" spans="1:48" ht="12.75" customHeight="1">
      <c r="A202" s="139"/>
      <c r="B202" s="139"/>
      <c r="C202" s="103" t="s">
        <v>111</v>
      </c>
      <c r="D202" s="57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96" t="s">
        <v>75</v>
      </c>
      <c r="AB202" s="54"/>
      <c r="AC202" s="54"/>
      <c r="AD202" s="54"/>
      <c r="AE202" s="54"/>
      <c r="AF202" s="54"/>
      <c r="AG202" s="54"/>
      <c r="AH202" s="31"/>
      <c r="AI202" s="31"/>
      <c r="AJ202" s="56"/>
      <c r="AK202" s="54"/>
      <c r="AL202" s="54"/>
      <c r="AM202" s="56"/>
      <c r="AN202" s="56"/>
      <c r="AO202" s="56"/>
      <c r="AP202" s="56"/>
      <c r="AQ202" s="56">
        <f t="shared" si="28"/>
        <v>1</v>
      </c>
      <c r="AR202" s="31">
        <f t="shared" si="35"/>
        <v>68</v>
      </c>
      <c r="AS202" s="98">
        <f t="shared" si="30"/>
        <v>1.4705882352941176E-2</v>
      </c>
      <c r="AT202" s="16"/>
      <c r="AU202" s="16"/>
      <c r="AV202" s="16"/>
    </row>
    <row r="203" spans="1:48" ht="15" customHeight="1">
      <c r="A203" s="139"/>
      <c r="B203" s="140"/>
      <c r="C203" s="103" t="s">
        <v>112</v>
      </c>
      <c r="D203" s="57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96" t="s">
        <v>75</v>
      </c>
      <c r="AB203" s="54"/>
      <c r="AC203" s="54"/>
      <c r="AD203" s="54"/>
      <c r="AE203" s="54"/>
      <c r="AF203" s="54"/>
      <c r="AG203" s="54"/>
      <c r="AH203" s="31"/>
      <c r="AI203" s="31"/>
      <c r="AJ203" s="56"/>
      <c r="AK203" s="54"/>
      <c r="AL203" s="54"/>
      <c r="AM203" s="56"/>
      <c r="AN203" s="56"/>
      <c r="AO203" s="56"/>
      <c r="AP203" s="56"/>
      <c r="AQ203" s="56">
        <f t="shared" si="28"/>
        <v>1</v>
      </c>
      <c r="AR203" s="31">
        <f t="shared" si="35"/>
        <v>68</v>
      </c>
      <c r="AS203" s="98">
        <f t="shared" si="30"/>
        <v>1.4705882352941176E-2</v>
      </c>
      <c r="AT203" s="16"/>
      <c r="AU203" s="16"/>
      <c r="AV203" s="16"/>
    </row>
    <row r="204" spans="1:48" ht="15" customHeight="1">
      <c r="A204" s="139"/>
      <c r="B204" s="143" t="s">
        <v>85</v>
      </c>
      <c r="C204" s="103" t="s">
        <v>109</v>
      </c>
      <c r="D204" s="57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31"/>
      <c r="AI204" s="31"/>
      <c r="AJ204" s="56"/>
      <c r="AK204" s="54"/>
      <c r="AL204" s="54"/>
      <c r="AM204" s="56"/>
      <c r="AN204" s="56"/>
      <c r="AO204" s="56"/>
      <c r="AP204" s="56"/>
      <c r="AQ204" s="56">
        <f t="shared" si="28"/>
        <v>0</v>
      </c>
      <c r="AR204" s="31">
        <f t="shared" si="35"/>
        <v>68</v>
      </c>
      <c r="AS204" s="98">
        <f t="shared" si="30"/>
        <v>0</v>
      </c>
      <c r="AT204" s="16"/>
      <c r="AU204" s="16"/>
      <c r="AV204" s="16"/>
    </row>
    <row r="205" spans="1:48" ht="15" customHeight="1">
      <c r="A205" s="139"/>
      <c r="B205" s="139"/>
      <c r="C205" s="103" t="s">
        <v>110</v>
      </c>
      <c r="D205" s="57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31"/>
      <c r="AI205" s="31"/>
      <c r="AJ205" s="56"/>
      <c r="AK205" s="54"/>
      <c r="AL205" s="54"/>
      <c r="AM205" s="56"/>
      <c r="AN205" s="56"/>
      <c r="AO205" s="56"/>
      <c r="AP205" s="56"/>
      <c r="AQ205" s="56">
        <f t="shared" ref="AQ205:AQ207" si="36">SUM(E205:AP205)</f>
        <v>0</v>
      </c>
      <c r="AR205" s="31">
        <f t="shared" si="35"/>
        <v>68</v>
      </c>
      <c r="AS205" s="98">
        <f t="shared" si="30"/>
        <v>0</v>
      </c>
      <c r="AT205" s="16"/>
      <c r="AU205" s="16"/>
      <c r="AV205" s="16"/>
    </row>
    <row r="206" spans="1:48" ht="14.25" customHeight="1">
      <c r="A206" s="139"/>
      <c r="B206" s="139"/>
      <c r="C206" s="103" t="s">
        <v>111</v>
      </c>
      <c r="D206" s="57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31"/>
      <c r="AI206" s="31"/>
      <c r="AJ206" s="56"/>
      <c r="AK206" s="54"/>
      <c r="AL206" s="54"/>
      <c r="AM206" s="56"/>
      <c r="AN206" s="56"/>
      <c r="AO206" s="56"/>
      <c r="AP206" s="56"/>
      <c r="AQ206" s="56">
        <f t="shared" si="36"/>
        <v>0</v>
      </c>
      <c r="AR206" s="31">
        <f t="shared" si="35"/>
        <v>68</v>
      </c>
      <c r="AS206" s="98">
        <f t="shared" si="30"/>
        <v>0</v>
      </c>
      <c r="AT206" s="16"/>
      <c r="AU206" s="16"/>
      <c r="AV206" s="16"/>
    </row>
    <row r="207" spans="1:48" ht="14.25" customHeight="1">
      <c r="A207" s="140"/>
      <c r="B207" s="144"/>
      <c r="C207" s="103" t="s">
        <v>112</v>
      </c>
      <c r="D207" s="57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31"/>
      <c r="AI207" s="31"/>
      <c r="AJ207" s="56"/>
      <c r="AK207" s="54"/>
      <c r="AL207" s="54"/>
      <c r="AM207" s="56"/>
      <c r="AN207" s="56"/>
      <c r="AO207" s="56"/>
      <c r="AP207" s="56"/>
      <c r="AQ207" s="56">
        <f t="shared" si="36"/>
        <v>0</v>
      </c>
      <c r="AR207" s="31">
        <f t="shared" si="35"/>
        <v>68</v>
      </c>
      <c r="AS207" s="98">
        <f t="shared" si="30"/>
        <v>0</v>
      </c>
      <c r="AT207" s="16"/>
      <c r="AU207" s="16"/>
      <c r="AV207" s="16"/>
    </row>
    <row r="208" spans="1:48" ht="27" customHeight="1">
      <c r="A208" s="170"/>
      <c r="B208" s="135"/>
      <c r="C208" s="135"/>
      <c r="D208" s="17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2"/>
      <c r="AN208" s="62"/>
      <c r="AO208" s="62"/>
      <c r="AP208" s="62"/>
      <c r="AQ208" s="62"/>
      <c r="AR208" s="62"/>
      <c r="AS208" s="62"/>
      <c r="AT208" s="16"/>
      <c r="AU208" s="16"/>
      <c r="AV208" s="16"/>
    </row>
    <row r="209" spans="1:48" ht="116.25" customHeight="1">
      <c r="A209" s="145" t="s">
        <v>119</v>
      </c>
      <c r="B209" s="135"/>
      <c r="C209" s="135"/>
      <c r="D209" s="136"/>
      <c r="E209" s="137" t="s">
        <v>54</v>
      </c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35"/>
      <c r="AG209" s="135"/>
      <c r="AH209" s="135"/>
      <c r="AI209" s="135"/>
      <c r="AJ209" s="135"/>
      <c r="AK209" s="135"/>
      <c r="AL209" s="135"/>
      <c r="AM209" s="135"/>
      <c r="AN209" s="135"/>
      <c r="AO209" s="135"/>
      <c r="AP209" s="136"/>
      <c r="AQ209" s="138" t="s">
        <v>55</v>
      </c>
      <c r="AR209" s="141" t="s">
        <v>56</v>
      </c>
      <c r="AS209" s="142" t="s">
        <v>57</v>
      </c>
      <c r="AT209" s="38"/>
      <c r="AU209" s="38"/>
      <c r="AV209" s="38"/>
    </row>
    <row r="210" spans="1:48" ht="21.75" customHeight="1">
      <c r="A210" s="146" t="s">
        <v>58</v>
      </c>
      <c r="B210" s="147"/>
      <c r="C210" s="148"/>
      <c r="D210" s="46" t="s">
        <v>60</v>
      </c>
      <c r="E210" s="134" t="s">
        <v>61</v>
      </c>
      <c r="F210" s="135"/>
      <c r="G210" s="135"/>
      <c r="H210" s="136"/>
      <c r="I210" s="134" t="s">
        <v>62</v>
      </c>
      <c r="J210" s="135"/>
      <c r="K210" s="135"/>
      <c r="L210" s="136"/>
      <c r="M210" s="134" t="s">
        <v>63</v>
      </c>
      <c r="N210" s="135"/>
      <c r="O210" s="135"/>
      <c r="P210" s="136"/>
      <c r="Q210" s="134" t="s">
        <v>64</v>
      </c>
      <c r="R210" s="135"/>
      <c r="S210" s="135"/>
      <c r="T210" s="136"/>
      <c r="U210" s="134" t="s">
        <v>65</v>
      </c>
      <c r="V210" s="135"/>
      <c r="W210" s="136"/>
      <c r="X210" s="134" t="s">
        <v>66</v>
      </c>
      <c r="Y210" s="135"/>
      <c r="Z210" s="135"/>
      <c r="AA210" s="136"/>
      <c r="AB210" s="134" t="s">
        <v>67</v>
      </c>
      <c r="AC210" s="135"/>
      <c r="AD210" s="136"/>
      <c r="AE210" s="134" t="s">
        <v>68</v>
      </c>
      <c r="AF210" s="135"/>
      <c r="AG210" s="135"/>
      <c r="AH210" s="135"/>
      <c r="AI210" s="136"/>
      <c r="AJ210" s="134" t="s">
        <v>69</v>
      </c>
      <c r="AK210" s="135"/>
      <c r="AL210" s="136"/>
      <c r="AM210" s="134" t="s">
        <v>70</v>
      </c>
      <c r="AN210" s="135"/>
      <c r="AO210" s="135"/>
      <c r="AP210" s="136"/>
      <c r="AQ210" s="139"/>
      <c r="AR210" s="139"/>
      <c r="AS210" s="139"/>
      <c r="AT210" s="38"/>
      <c r="AU210" s="38"/>
      <c r="AV210" s="38"/>
    </row>
    <row r="211" spans="1:48" ht="11.25" customHeight="1">
      <c r="A211" s="149"/>
      <c r="B211" s="150"/>
      <c r="C211" s="151"/>
      <c r="D211" s="46" t="s">
        <v>71</v>
      </c>
      <c r="E211" s="47">
        <v>1</v>
      </c>
      <c r="F211" s="47">
        <v>2</v>
      </c>
      <c r="G211" s="47">
        <v>3</v>
      </c>
      <c r="H211" s="47">
        <v>4</v>
      </c>
      <c r="I211" s="47">
        <v>5</v>
      </c>
      <c r="J211" s="47">
        <v>6</v>
      </c>
      <c r="K211" s="47">
        <v>7</v>
      </c>
      <c r="L211" s="47">
        <v>8</v>
      </c>
      <c r="M211" s="47">
        <v>9</v>
      </c>
      <c r="N211" s="47">
        <v>10</v>
      </c>
      <c r="O211" s="47">
        <v>11</v>
      </c>
      <c r="P211" s="47">
        <v>12</v>
      </c>
      <c r="Q211" s="47">
        <v>13</v>
      </c>
      <c r="R211" s="47">
        <v>14</v>
      </c>
      <c r="S211" s="47">
        <v>15</v>
      </c>
      <c r="T211" s="47">
        <v>16</v>
      </c>
      <c r="U211" s="47">
        <v>17</v>
      </c>
      <c r="V211" s="47">
        <v>18</v>
      </c>
      <c r="W211" s="47">
        <v>19</v>
      </c>
      <c r="X211" s="47">
        <v>20</v>
      </c>
      <c r="Y211" s="47">
        <v>21</v>
      </c>
      <c r="Z211" s="47">
        <v>22</v>
      </c>
      <c r="AA211" s="47">
        <v>23</v>
      </c>
      <c r="AB211" s="47">
        <v>24</v>
      </c>
      <c r="AC211" s="47">
        <v>25</v>
      </c>
      <c r="AD211" s="47">
        <v>26</v>
      </c>
      <c r="AE211" s="47">
        <v>27</v>
      </c>
      <c r="AF211" s="47">
        <v>28</v>
      </c>
      <c r="AG211" s="47">
        <v>29</v>
      </c>
      <c r="AH211" s="47">
        <v>30</v>
      </c>
      <c r="AI211" s="47">
        <v>31</v>
      </c>
      <c r="AJ211" s="47">
        <v>32</v>
      </c>
      <c r="AK211" s="47">
        <v>33</v>
      </c>
      <c r="AL211" s="47">
        <v>34</v>
      </c>
      <c r="AM211" s="47">
        <v>35</v>
      </c>
      <c r="AN211" s="47">
        <v>36</v>
      </c>
      <c r="AO211" s="47">
        <v>37</v>
      </c>
      <c r="AP211" s="47">
        <v>38</v>
      </c>
      <c r="AQ211" s="140"/>
      <c r="AR211" s="140"/>
      <c r="AS211" s="140"/>
      <c r="AT211" s="48"/>
      <c r="AU211" s="48"/>
      <c r="AV211" s="48"/>
    </row>
    <row r="212" spans="1:48" ht="12.75" customHeight="1">
      <c r="A212" s="153" t="s">
        <v>87</v>
      </c>
      <c r="B212" s="143" t="s">
        <v>73</v>
      </c>
      <c r="C212" s="103" t="s">
        <v>120</v>
      </c>
      <c r="D212" s="57"/>
      <c r="E212" s="54"/>
      <c r="F212" s="55" t="s">
        <v>75</v>
      </c>
      <c r="G212" s="54"/>
      <c r="H212" s="54"/>
      <c r="I212" s="54"/>
      <c r="J212" s="54"/>
      <c r="K212" s="55" t="s">
        <v>75</v>
      </c>
      <c r="L212" s="54"/>
      <c r="M212" s="54"/>
      <c r="N212" s="54"/>
      <c r="O212" s="55" t="s">
        <v>75</v>
      </c>
      <c r="P212" s="54"/>
      <c r="Q212" s="54"/>
      <c r="R212" s="55" t="s">
        <v>75</v>
      </c>
      <c r="S212" s="54"/>
      <c r="T212" s="55" t="s">
        <v>75</v>
      </c>
      <c r="U212" s="54"/>
      <c r="V212" s="54"/>
      <c r="W212" s="54"/>
      <c r="X212" s="109" t="s">
        <v>75</v>
      </c>
      <c r="Y212" s="54"/>
      <c r="Z212" s="54"/>
      <c r="AA212" s="55" t="s">
        <v>75</v>
      </c>
      <c r="AB212" s="54"/>
      <c r="AC212" s="54"/>
      <c r="AD212" s="54"/>
      <c r="AE212" s="54"/>
      <c r="AF212" s="97" t="s">
        <v>101</v>
      </c>
      <c r="AG212" s="54"/>
      <c r="AH212" s="54"/>
      <c r="AI212" s="54"/>
      <c r="AJ212" s="54"/>
      <c r="AK212" s="55" t="s">
        <v>75</v>
      </c>
      <c r="AL212" s="55" t="s">
        <v>75</v>
      </c>
      <c r="AM212" s="56"/>
      <c r="AN212" s="56"/>
      <c r="AO212" s="56"/>
      <c r="AP212" s="56"/>
      <c r="AQ212" s="56">
        <f t="shared" ref="AQ212:AQ244" si="37">COUNTA(E212:AP212)</f>
        <v>10</v>
      </c>
      <c r="AR212" s="31">
        <f t="shared" ref="AR212:AR214" si="38">34*6</f>
        <v>204</v>
      </c>
      <c r="AS212" s="98">
        <f t="shared" ref="AS212:AS244" si="39">AQ212/AR212</f>
        <v>4.9019607843137254E-2</v>
      </c>
      <c r="AT212" s="16"/>
      <c r="AU212" s="16"/>
      <c r="AV212" s="16"/>
    </row>
    <row r="213" spans="1:48" ht="12.75" customHeight="1">
      <c r="A213" s="139"/>
      <c r="B213" s="139"/>
      <c r="C213" s="103" t="s">
        <v>121</v>
      </c>
      <c r="D213" s="57"/>
      <c r="E213" s="54"/>
      <c r="F213" s="55" t="s">
        <v>75</v>
      </c>
      <c r="G213" s="54"/>
      <c r="H213" s="54"/>
      <c r="I213" s="54"/>
      <c r="J213" s="54"/>
      <c r="K213" s="55" t="s">
        <v>75</v>
      </c>
      <c r="L213" s="81"/>
      <c r="M213" s="54"/>
      <c r="N213" s="54"/>
      <c r="O213" s="55" t="s">
        <v>75</v>
      </c>
      <c r="P213" s="54"/>
      <c r="Q213" s="54"/>
      <c r="R213" s="55" t="s">
        <v>75</v>
      </c>
      <c r="S213" s="54"/>
      <c r="T213" s="55" t="s">
        <v>75</v>
      </c>
      <c r="U213" s="54"/>
      <c r="V213" s="54"/>
      <c r="W213" s="54"/>
      <c r="X213" s="110" t="s">
        <v>75</v>
      </c>
      <c r="Y213" s="54"/>
      <c r="Z213" s="54"/>
      <c r="AA213" s="55" t="s">
        <v>75</v>
      </c>
      <c r="AB213" s="54"/>
      <c r="AC213" s="54"/>
      <c r="AD213" s="54"/>
      <c r="AE213" s="54"/>
      <c r="AF213" s="97" t="s">
        <v>101</v>
      </c>
      <c r="AG213" s="54"/>
      <c r="AH213" s="54"/>
      <c r="AI213" s="111" t="s">
        <v>79</v>
      </c>
      <c r="AJ213" s="54"/>
      <c r="AK213" s="55" t="s">
        <v>75</v>
      </c>
      <c r="AL213" s="55" t="s">
        <v>75</v>
      </c>
      <c r="AM213" s="56"/>
      <c r="AN213" s="56"/>
      <c r="AO213" s="56"/>
      <c r="AP213" s="56"/>
      <c r="AQ213" s="56">
        <f t="shared" si="37"/>
        <v>11</v>
      </c>
      <c r="AR213" s="31">
        <f t="shared" si="38"/>
        <v>204</v>
      </c>
      <c r="AS213" s="98">
        <f t="shared" si="39"/>
        <v>5.3921568627450983E-2</v>
      </c>
      <c r="AT213" s="16"/>
      <c r="AU213" s="16"/>
      <c r="AV213" s="16"/>
    </row>
    <row r="214" spans="1:48" ht="12.75" customHeight="1">
      <c r="A214" s="139"/>
      <c r="B214" s="140"/>
      <c r="C214" s="81" t="s">
        <v>122</v>
      </c>
      <c r="D214" s="57"/>
      <c r="E214" s="54"/>
      <c r="F214" s="55" t="s">
        <v>75</v>
      </c>
      <c r="G214" s="54"/>
      <c r="H214" s="54"/>
      <c r="I214" s="54"/>
      <c r="J214" s="54"/>
      <c r="K214" s="55" t="s">
        <v>75</v>
      </c>
      <c r="L214" s="54"/>
      <c r="M214" s="54"/>
      <c r="N214" s="54"/>
      <c r="O214" s="55" t="s">
        <v>75</v>
      </c>
      <c r="P214" s="54"/>
      <c r="Q214" s="54"/>
      <c r="R214" s="55" t="s">
        <v>75</v>
      </c>
      <c r="S214" s="54"/>
      <c r="T214" s="55" t="s">
        <v>75</v>
      </c>
      <c r="U214" s="54"/>
      <c r="V214" s="54"/>
      <c r="W214" s="54"/>
      <c r="X214" s="109" t="s">
        <v>75</v>
      </c>
      <c r="Y214" s="54"/>
      <c r="Z214" s="54"/>
      <c r="AA214" s="55" t="s">
        <v>75</v>
      </c>
      <c r="AB214" s="54"/>
      <c r="AC214" s="54"/>
      <c r="AD214" s="54"/>
      <c r="AE214" s="54"/>
      <c r="AF214" s="97" t="s">
        <v>101</v>
      </c>
      <c r="AG214" s="54"/>
      <c r="AH214" s="54"/>
      <c r="AI214" s="54"/>
      <c r="AJ214" s="54"/>
      <c r="AK214" s="55" t="s">
        <v>75</v>
      </c>
      <c r="AL214" s="55" t="s">
        <v>75</v>
      </c>
      <c r="AM214" s="56"/>
      <c r="AN214" s="56"/>
      <c r="AO214" s="56"/>
      <c r="AP214" s="56"/>
      <c r="AQ214" s="56">
        <f t="shared" si="37"/>
        <v>10</v>
      </c>
      <c r="AR214" s="31">
        <f t="shared" si="38"/>
        <v>204</v>
      </c>
      <c r="AS214" s="98">
        <f t="shared" si="39"/>
        <v>4.9019607843137254E-2</v>
      </c>
      <c r="AT214" s="16"/>
      <c r="AU214" s="16"/>
      <c r="AV214" s="16"/>
    </row>
    <row r="215" spans="1:48" ht="12.75" customHeight="1">
      <c r="A215" s="139"/>
      <c r="B215" s="143" t="s">
        <v>113</v>
      </c>
      <c r="C215" s="103" t="s">
        <v>120</v>
      </c>
      <c r="D215" s="57"/>
      <c r="E215" s="54"/>
      <c r="F215" s="81"/>
      <c r="G215" s="54"/>
      <c r="H215" s="54"/>
      <c r="I215" s="54"/>
      <c r="J215" s="54"/>
      <c r="K215" s="81"/>
      <c r="L215" s="54"/>
      <c r="M215" s="54"/>
      <c r="N215" s="54"/>
      <c r="O215" s="81"/>
      <c r="P215" s="54"/>
      <c r="Q215" s="54"/>
      <c r="R215" s="81"/>
      <c r="S215" s="54"/>
      <c r="T215" s="81"/>
      <c r="U215" s="54"/>
      <c r="V215" s="55" t="s">
        <v>75</v>
      </c>
      <c r="W215" s="54"/>
      <c r="X215" s="112"/>
      <c r="Y215" s="54"/>
      <c r="Z215" s="54"/>
      <c r="AA215" s="54"/>
      <c r="AB215" s="54"/>
      <c r="AC215" s="54"/>
      <c r="AD215" s="54"/>
      <c r="AE215" s="54"/>
      <c r="AF215" s="54"/>
      <c r="AG215" s="97" t="s">
        <v>101</v>
      </c>
      <c r="AH215" s="54"/>
      <c r="AI215" s="54"/>
      <c r="AJ215" s="55" t="s">
        <v>75</v>
      </c>
      <c r="AK215" s="54"/>
      <c r="AL215" s="54"/>
      <c r="AM215" s="56"/>
      <c r="AN215" s="56"/>
      <c r="AO215" s="56"/>
      <c r="AP215" s="56"/>
      <c r="AQ215" s="56">
        <f t="shared" si="37"/>
        <v>3</v>
      </c>
      <c r="AR215" s="31">
        <f t="shared" ref="AR215:AR220" si="40">34*3</f>
        <v>102</v>
      </c>
      <c r="AS215" s="98">
        <f t="shared" si="39"/>
        <v>2.9411764705882353E-2</v>
      </c>
      <c r="AT215" s="16"/>
      <c r="AU215" s="16"/>
      <c r="AV215" s="16"/>
    </row>
    <row r="216" spans="1:48" ht="12.75" customHeight="1">
      <c r="A216" s="139"/>
      <c r="B216" s="139"/>
      <c r="C216" s="103" t="s">
        <v>121</v>
      </c>
      <c r="D216" s="57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5" t="s">
        <v>75</v>
      </c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97" t="s">
        <v>101</v>
      </c>
      <c r="AH216" s="54"/>
      <c r="AI216" s="54"/>
      <c r="AJ216" s="55" t="s">
        <v>75</v>
      </c>
      <c r="AK216" s="54"/>
      <c r="AL216" s="54"/>
      <c r="AM216" s="56"/>
      <c r="AN216" s="56"/>
      <c r="AO216" s="56"/>
      <c r="AP216" s="56"/>
      <c r="AQ216" s="56">
        <f t="shared" si="37"/>
        <v>3</v>
      </c>
      <c r="AR216" s="31">
        <f t="shared" si="40"/>
        <v>102</v>
      </c>
      <c r="AS216" s="98">
        <f t="shared" si="39"/>
        <v>2.9411764705882353E-2</v>
      </c>
      <c r="AT216" s="16"/>
      <c r="AU216" s="16"/>
      <c r="AV216" s="16"/>
    </row>
    <row r="217" spans="1:48" ht="12.75" customHeight="1">
      <c r="A217" s="139"/>
      <c r="B217" s="140"/>
      <c r="C217" s="81" t="s">
        <v>122</v>
      </c>
      <c r="D217" s="57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5" t="s">
        <v>75</v>
      </c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97" t="s">
        <v>101</v>
      </c>
      <c r="AH217" s="54"/>
      <c r="AI217" s="54"/>
      <c r="AJ217" s="55" t="s">
        <v>75</v>
      </c>
      <c r="AK217" s="54"/>
      <c r="AL217" s="54"/>
      <c r="AM217" s="56"/>
      <c r="AN217" s="56"/>
      <c r="AO217" s="56"/>
      <c r="AP217" s="56"/>
      <c r="AQ217" s="56">
        <f t="shared" si="37"/>
        <v>3</v>
      </c>
      <c r="AR217" s="31">
        <f t="shared" si="40"/>
        <v>102</v>
      </c>
      <c r="AS217" s="98">
        <f t="shared" si="39"/>
        <v>2.9411764705882353E-2</v>
      </c>
      <c r="AT217" s="16"/>
      <c r="AU217" s="16"/>
      <c r="AV217" s="16"/>
    </row>
    <row r="218" spans="1:48" ht="12.75" customHeight="1">
      <c r="A218" s="139"/>
      <c r="B218" s="143" t="s">
        <v>92</v>
      </c>
      <c r="C218" s="103" t="s">
        <v>120</v>
      </c>
      <c r="D218" s="57"/>
      <c r="E218" s="54"/>
      <c r="F218" s="54"/>
      <c r="G218" s="54"/>
      <c r="H218" s="55" t="s">
        <v>75</v>
      </c>
      <c r="I218" s="54"/>
      <c r="J218" s="54"/>
      <c r="K218" s="55" t="s">
        <v>75</v>
      </c>
      <c r="L218" s="54"/>
      <c r="M218" s="54"/>
      <c r="N218" s="54"/>
      <c r="O218" s="55" t="s">
        <v>75</v>
      </c>
      <c r="P218" s="54"/>
      <c r="Q218" s="55" t="s">
        <v>75</v>
      </c>
      <c r="R218" s="54"/>
      <c r="S218" s="54"/>
      <c r="T218" s="54"/>
      <c r="U218" s="54"/>
      <c r="V218" s="54"/>
      <c r="W218" s="54"/>
      <c r="X218" s="55" t="s">
        <v>75</v>
      </c>
      <c r="Y218" s="88"/>
      <c r="Z218" s="54"/>
      <c r="AA218" s="54"/>
      <c r="AB218" s="55" t="s">
        <v>75</v>
      </c>
      <c r="AC218" s="54"/>
      <c r="AD218" s="55" t="s">
        <v>75</v>
      </c>
      <c r="AE218" s="54"/>
      <c r="AF218" s="54"/>
      <c r="AG218" s="97" t="s">
        <v>101</v>
      </c>
      <c r="AH218" s="54"/>
      <c r="AI218" s="54"/>
      <c r="AJ218" s="55" t="s">
        <v>75</v>
      </c>
      <c r="AK218" s="54"/>
      <c r="AL218" s="55" t="s">
        <v>75</v>
      </c>
      <c r="AM218" s="56"/>
      <c r="AN218" s="56"/>
      <c r="AO218" s="56"/>
      <c r="AP218" s="56"/>
      <c r="AQ218" s="56">
        <f t="shared" si="37"/>
        <v>10</v>
      </c>
      <c r="AR218" s="31">
        <f t="shared" si="40"/>
        <v>102</v>
      </c>
      <c r="AS218" s="98">
        <f t="shared" si="39"/>
        <v>9.8039215686274508E-2</v>
      </c>
      <c r="AT218" s="16"/>
      <c r="AU218" s="16"/>
      <c r="AV218" s="16"/>
    </row>
    <row r="219" spans="1:48" ht="12.75" customHeight="1">
      <c r="A219" s="139"/>
      <c r="B219" s="139"/>
      <c r="C219" s="103" t="s">
        <v>121</v>
      </c>
      <c r="D219" s="57"/>
      <c r="E219" s="54"/>
      <c r="F219" s="54"/>
      <c r="G219" s="54"/>
      <c r="H219" s="55" t="s">
        <v>75</v>
      </c>
      <c r="I219" s="54"/>
      <c r="J219" s="54"/>
      <c r="K219" s="55" t="s">
        <v>75</v>
      </c>
      <c r="L219" s="54"/>
      <c r="M219" s="54"/>
      <c r="N219" s="54"/>
      <c r="O219" s="55" t="s">
        <v>75</v>
      </c>
      <c r="P219" s="54"/>
      <c r="Q219" s="55" t="s">
        <v>75</v>
      </c>
      <c r="R219" s="54"/>
      <c r="S219" s="54"/>
      <c r="T219" s="54"/>
      <c r="U219" s="54"/>
      <c r="V219" s="54"/>
      <c r="W219" s="54"/>
      <c r="X219" s="55" t="s">
        <v>75</v>
      </c>
      <c r="Y219" s="88"/>
      <c r="Z219" s="54"/>
      <c r="AA219" s="54"/>
      <c r="AB219" s="55" t="s">
        <v>75</v>
      </c>
      <c r="AC219" s="54"/>
      <c r="AD219" s="55" t="s">
        <v>75</v>
      </c>
      <c r="AE219" s="54"/>
      <c r="AF219" s="54"/>
      <c r="AG219" s="97" t="s">
        <v>101</v>
      </c>
      <c r="AH219" s="54"/>
      <c r="AI219" s="56"/>
      <c r="AJ219" s="55" t="s">
        <v>75</v>
      </c>
      <c r="AK219" s="54"/>
      <c r="AL219" s="55" t="s">
        <v>75</v>
      </c>
      <c r="AM219" s="56"/>
      <c r="AN219" s="56"/>
      <c r="AO219" s="56"/>
      <c r="AP219" s="56"/>
      <c r="AQ219" s="56">
        <f t="shared" si="37"/>
        <v>10</v>
      </c>
      <c r="AR219" s="31">
        <f t="shared" si="40"/>
        <v>102</v>
      </c>
      <c r="AS219" s="98">
        <f t="shared" si="39"/>
        <v>9.8039215686274508E-2</v>
      </c>
      <c r="AT219" s="16"/>
      <c r="AU219" s="16"/>
      <c r="AV219" s="16"/>
    </row>
    <row r="220" spans="1:48" ht="12.75" customHeight="1">
      <c r="A220" s="139"/>
      <c r="B220" s="140"/>
      <c r="C220" s="81" t="s">
        <v>122</v>
      </c>
      <c r="D220" s="57"/>
      <c r="E220" s="54"/>
      <c r="F220" s="54"/>
      <c r="G220" s="54"/>
      <c r="H220" s="55" t="s">
        <v>75</v>
      </c>
      <c r="I220" s="54"/>
      <c r="J220" s="54"/>
      <c r="K220" s="55" t="s">
        <v>75</v>
      </c>
      <c r="L220" s="54"/>
      <c r="M220" s="54"/>
      <c r="N220" s="54"/>
      <c r="O220" s="55" t="s">
        <v>75</v>
      </c>
      <c r="P220" s="54"/>
      <c r="Q220" s="55" t="s">
        <v>75</v>
      </c>
      <c r="R220" s="54"/>
      <c r="S220" s="54"/>
      <c r="T220" s="54"/>
      <c r="U220" s="54"/>
      <c r="V220" s="54"/>
      <c r="W220" s="54"/>
      <c r="X220" s="55" t="s">
        <v>75</v>
      </c>
      <c r="Y220" s="88"/>
      <c r="Z220" s="54"/>
      <c r="AA220" s="54"/>
      <c r="AB220" s="55" t="s">
        <v>75</v>
      </c>
      <c r="AC220" s="54"/>
      <c r="AD220" s="55" t="s">
        <v>75</v>
      </c>
      <c r="AE220" s="54"/>
      <c r="AF220" s="54"/>
      <c r="AG220" s="97" t="s">
        <v>101</v>
      </c>
      <c r="AH220" s="54"/>
      <c r="AI220" s="56"/>
      <c r="AJ220" s="106" t="s">
        <v>75</v>
      </c>
      <c r="AK220" s="54"/>
      <c r="AL220" s="55" t="s">
        <v>75</v>
      </c>
      <c r="AM220" s="56"/>
      <c r="AN220" s="56"/>
      <c r="AO220" s="56"/>
      <c r="AP220" s="56"/>
      <c r="AQ220" s="56">
        <f t="shared" si="37"/>
        <v>10</v>
      </c>
      <c r="AR220" s="31">
        <f t="shared" si="40"/>
        <v>102</v>
      </c>
      <c r="AS220" s="98">
        <f t="shared" si="39"/>
        <v>9.8039215686274508E-2</v>
      </c>
      <c r="AT220" s="16"/>
      <c r="AU220" s="16"/>
      <c r="AV220" s="16"/>
    </row>
    <row r="221" spans="1:48" ht="12.75" customHeight="1">
      <c r="A221" s="139"/>
      <c r="B221" s="143" t="s">
        <v>78</v>
      </c>
      <c r="C221" s="103" t="s">
        <v>120</v>
      </c>
      <c r="D221" s="57"/>
      <c r="E221" s="54"/>
      <c r="F221" s="54"/>
      <c r="G221" s="54"/>
      <c r="H221" s="54"/>
      <c r="I221" s="54"/>
      <c r="J221" s="55" t="s">
        <v>75</v>
      </c>
      <c r="K221" s="54"/>
      <c r="L221" s="54"/>
      <c r="M221" s="54"/>
      <c r="N221" s="54"/>
      <c r="O221" s="54"/>
      <c r="P221" s="54"/>
      <c r="Q221" s="54"/>
      <c r="R221" s="55" t="s">
        <v>75</v>
      </c>
      <c r="S221" s="54"/>
      <c r="T221" s="54"/>
      <c r="U221" s="54"/>
      <c r="V221" s="54"/>
      <c r="W221" s="55" t="s">
        <v>75</v>
      </c>
      <c r="X221" s="54"/>
      <c r="Y221" s="54"/>
      <c r="Z221" s="54"/>
      <c r="AA221" s="54"/>
      <c r="AB221" s="73"/>
      <c r="AC221" s="54"/>
      <c r="AD221" s="54"/>
      <c r="AE221" s="55" t="s">
        <v>75</v>
      </c>
      <c r="AF221" s="97" t="s">
        <v>101</v>
      </c>
      <c r="AG221" s="54"/>
      <c r="AH221" s="54"/>
      <c r="AI221" s="56"/>
      <c r="AJ221" s="56"/>
      <c r="AK221" s="54"/>
      <c r="AL221" s="54"/>
      <c r="AM221" s="113" t="s">
        <v>75</v>
      </c>
      <c r="AN221" s="56"/>
      <c r="AO221" s="56"/>
      <c r="AP221" s="56"/>
      <c r="AQ221" s="56">
        <f t="shared" si="37"/>
        <v>6</v>
      </c>
      <c r="AR221" s="31">
        <f t="shared" ref="AR221:AR223" si="41">34*5</f>
        <v>170</v>
      </c>
      <c r="AS221" s="98">
        <f t="shared" si="39"/>
        <v>3.5294117647058823E-2</v>
      </c>
      <c r="AT221" s="16"/>
      <c r="AU221" s="16"/>
      <c r="AV221" s="16"/>
    </row>
    <row r="222" spans="1:48" ht="12.75" customHeight="1">
      <c r="A222" s="139"/>
      <c r="B222" s="139"/>
      <c r="C222" s="103" t="s">
        <v>121</v>
      </c>
      <c r="D222" s="57"/>
      <c r="E222" s="54"/>
      <c r="F222" s="54"/>
      <c r="G222" s="54"/>
      <c r="H222" s="54"/>
      <c r="I222" s="54"/>
      <c r="J222" s="55" t="s">
        <v>75</v>
      </c>
      <c r="K222" s="54"/>
      <c r="L222" s="54"/>
      <c r="M222" s="54"/>
      <c r="N222" s="54"/>
      <c r="O222" s="54"/>
      <c r="P222" s="54"/>
      <c r="Q222" s="54"/>
      <c r="R222" s="55" t="s">
        <v>75</v>
      </c>
      <c r="S222" s="54"/>
      <c r="T222" s="54"/>
      <c r="U222" s="54"/>
      <c r="V222" s="54"/>
      <c r="W222" s="55" t="s">
        <v>75</v>
      </c>
      <c r="X222" s="54"/>
      <c r="Y222" s="54"/>
      <c r="Z222" s="54"/>
      <c r="AA222" s="54"/>
      <c r="AB222" s="54"/>
      <c r="AC222" s="54"/>
      <c r="AD222" s="54"/>
      <c r="AE222" s="55" t="s">
        <v>75</v>
      </c>
      <c r="AF222" s="97" t="s">
        <v>101</v>
      </c>
      <c r="AG222" s="54"/>
      <c r="AH222" s="55" t="s">
        <v>79</v>
      </c>
      <c r="AI222" s="56"/>
      <c r="AJ222" s="56"/>
      <c r="AK222" s="54"/>
      <c r="AL222" s="55" t="s">
        <v>75</v>
      </c>
      <c r="AM222" s="104"/>
      <c r="AN222" s="56"/>
      <c r="AO222" s="56"/>
      <c r="AP222" s="56"/>
      <c r="AQ222" s="56">
        <f t="shared" si="37"/>
        <v>7</v>
      </c>
      <c r="AR222" s="31">
        <f t="shared" si="41"/>
        <v>170</v>
      </c>
      <c r="AS222" s="98">
        <f t="shared" si="39"/>
        <v>4.1176470588235294E-2</v>
      </c>
      <c r="AT222" s="16"/>
      <c r="AU222" s="16"/>
      <c r="AV222" s="16"/>
    </row>
    <row r="223" spans="1:48" ht="12.75" customHeight="1">
      <c r="A223" s="139"/>
      <c r="B223" s="140"/>
      <c r="C223" s="81" t="s">
        <v>122</v>
      </c>
      <c r="D223" s="57"/>
      <c r="E223" s="54"/>
      <c r="F223" s="54"/>
      <c r="G223" s="54"/>
      <c r="H223" s="54"/>
      <c r="I223" s="54"/>
      <c r="J223" s="55" t="s">
        <v>75</v>
      </c>
      <c r="K223" s="54"/>
      <c r="L223" s="54"/>
      <c r="M223" s="54"/>
      <c r="N223" s="54"/>
      <c r="O223" s="54"/>
      <c r="P223" s="54"/>
      <c r="Q223" s="54"/>
      <c r="R223" s="55" t="s">
        <v>75</v>
      </c>
      <c r="S223" s="55" t="s">
        <v>79</v>
      </c>
      <c r="T223" s="55" t="s">
        <v>79</v>
      </c>
      <c r="U223" s="54"/>
      <c r="V223" s="54"/>
      <c r="W223" s="55" t="s">
        <v>75</v>
      </c>
      <c r="X223" s="54"/>
      <c r="Y223" s="54"/>
      <c r="Z223" s="54"/>
      <c r="AA223" s="54"/>
      <c r="AB223" s="54"/>
      <c r="AC223" s="54"/>
      <c r="AD223" s="54"/>
      <c r="AE223" s="55" t="s">
        <v>75</v>
      </c>
      <c r="AF223" s="97" t="s">
        <v>101</v>
      </c>
      <c r="AG223" s="80"/>
      <c r="AH223" s="55" t="s">
        <v>79</v>
      </c>
      <c r="AI223" s="56"/>
      <c r="AJ223" s="56"/>
      <c r="AK223" s="54"/>
      <c r="AL223" s="55" t="s">
        <v>75</v>
      </c>
      <c r="AM223" s="56"/>
      <c r="AN223" s="56"/>
      <c r="AO223" s="56"/>
      <c r="AP223" s="56"/>
      <c r="AQ223" s="56">
        <f t="shared" si="37"/>
        <v>9</v>
      </c>
      <c r="AR223" s="31">
        <f t="shared" si="41"/>
        <v>170</v>
      </c>
      <c r="AS223" s="98">
        <f t="shared" si="39"/>
        <v>5.2941176470588235E-2</v>
      </c>
      <c r="AT223" s="16"/>
      <c r="AU223" s="16"/>
      <c r="AV223" s="16"/>
    </row>
    <row r="224" spans="1:48" ht="12.75" customHeight="1">
      <c r="A224" s="139"/>
      <c r="B224" s="143" t="s">
        <v>115</v>
      </c>
      <c r="C224" s="103" t="s">
        <v>120</v>
      </c>
      <c r="D224" s="57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96" t="s">
        <v>75</v>
      </c>
      <c r="S224" s="54"/>
      <c r="T224" s="96" t="s">
        <v>79</v>
      </c>
      <c r="U224" s="54"/>
      <c r="V224" s="96" t="s">
        <v>79</v>
      </c>
      <c r="W224" s="54"/>
      <c r="X224" s="54"/>
      <c r="Y224" s="54"/>
      <c r="Z224" s="96" t="s">
        <v>75</v>
      </c>
      <c r="AA224" s="54"/>
      <c r="AB224" s="54"/>
      <c r="AC224" s="54"/>
      <c r="AD224" s="54"/>
      <c r="AE224" s="54"/>
      <c r="AF224" s="54"/>
      <c r="AG224" s="97" t="s">
        <v>101</v>
      </c>
      <c r="AH224" s="54"/>
      <c r="AI224" s="56"/>
      <c r="AJ224" s="56"/>
      <c r="AK224" s="54"/>
      <c r="AL224" s="54"/>
      <c r="AM224" s="56"/>
      <c r="AN224" s="56"/>
      <c r="AO224" s="56"/>
      <c r="AP224" s="56"/>
      <c r="AQ224" s="56">
        <f t="shared" si="37"/>
        <v>5</v>
      </c>
      <c r="AR224" s="31">
        <f t="shared" ref="AR224:AR226" si="42">34*3</f>
        <v>102</v>
      </c>
      <c r="AS224" s="98">
        <f t="shared" si="39"/>
        <v>4.9019607843137254E-2</v>
      </c>
      <c r="AT224" s="16"/>
      <c r="AU224" s="16"/>
      <c r="AV224" s="16"/>
    </row>
    <row r="225" spans="1:48" ht="12.75" customHeight="1">
      <c r="A225" s="139"/>
      <c r="B225" s="139"/>
      <c r="C225" s="103" t="s">
        <v>121</v>
      </c>
      <c r="D225" s="57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96" t="s">
        <v>75</v>
      </c>
      <c r="S225" s="54"/>
      <c r="T225" s="96" t="s">
        <v>79</v>
      </c>
      <c r="U225" s="54"/>
      <c r="V225" s="96" t="s">
        <v>79</v>
      </c>
      <c r="W225" s="54"/>
      <c r="X225" s="54"/>
      <c r="Y225" s="54"/>
      <c r="Z225" s="96" t="s">
        <v>75</v>
      </c>
      <c r="AA225" s="54"/>
      <c r="AB225" s="54"/>
      <c r="AC225" s="54"/>
      <c r="AD225" s="54"/>
      <c r="AE225" s="54"/>
      <c r="AF225" s="54"/>
      <c r="AG225" s="97" t="s">
        <v>101</v>
      </c>
      <c r="AH225" s="54"/>
      <c r="AI225" s="56"/>
      <c r="AJ225" s="56"/>
      <c r="AK225" s="54"/>
      <c r="AL225" s="54"/>
      <c r="AM225" s="56"/>
      <c r="AN225" s="56"/>
      <c r="AO225" s="56"/>
      <c r="AP225" s="56"/>
      <c r="AQ225" s="56">
        <f t="shared" si="37"/>
        <v>5</v>
      </c>
      <c r="AR225" s="31">
        <f t="shared" si="42"/>
        <v>102</v>
      </c>
      <c r="AS225" s="98">
        <f t="shared" si="39"/>
        <v>4.9019607843137254E-2</v>
      </c>
      <c r="AT225" s="16"/>
      <c r="AU225" s="16"/>
      <c r="AV225" s="16"/>
    </row>
    <row r="226" spans="1:48" ht="12.75" customHeight="1">
      <c r="A226" s="139"/>
      <c r="B226" s="140"/>
      <c r="C226" s="81" t="s">
        <v>122</v>
      </c>
      <c r="D226" s="57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96" t="s">
        <v>75</v>
      </c>
      <c r="S226" s="54"/>
      <c r="T226" s="102" t="s">
        <v>79</v>
      </c>
      <c r="U226" s="54"/>
      <c r="V226" s="96" t="s">
        <v>79</v>
      </c>
      <c r="W226" s="54"/>
      <c r="X226" s="54"/>
      <c r="Y226" s="54"/>
      <c r="Z226" s="96" t="s">
        <v>75</v>
      </c>
      <c r="AA226" s="54"/>
      <c r="AB226" s="54"/>
      <c r="AC226" s="54"/>
      <c r="AD226" s="54"/>
      <c r="AE226" s="54"/>
      <c r="AF226" s="54"/>
      <c r="AG226" s="97" t="s">
        <v>101</v>
      </c>
      <c r="AH226" s="54"/>
      <c r="AI226" s="56"/>
      <c r="AJ226" s="56"/>
      <c r="AK226" s="54"/>
      <c r="AL226" s="54"/>
      <c r="AM226" s="56"/>
      <c r="AN226" s="56"/>
      <c r="AO226" s="56"/>
      <c r="AP226" s="56"/>
      <c r="AQ226" s="56">
        <f t="shared" si="37"/>
        <v>5</v>
      </c>
      <c r="AR226" s="31">
        <f t="shared" si="42"/>
        <v>102</v>
      </c>
      <c r="AS226" s="98">
        <f t="shared" si="39"/>
        <v>4.9019607843137254E-2</v>
      </c>
      <c r="AT226" s="16"/>
      <c r="AU226" s="16"/>
      <c r="AV226" s="16"/>
    </row>
    <row r="227" spans="1:48" ht="12.75" customHeight="1">
      <c r="A227" s="139"/>
      <c r="B227" s="143" t="s">
        <v>116</v>
      </c>
      <c r="C227" s="103" t="s">
        <v>120</v>
      </c>
      <c r="D227" s="57"/>
      <c r="E227" s="54"/>
      <c r="F227" s="54"/>
      <c r="G227" s="54"/>
      <c r="H227" s="88"/>
      <c r="I227" s="88"/>
      <c r="J227" s="54"/>
      <c r="K227" s="54"/>
      <c r="L227" s="54"/>
      <c r="M227" s="54"/>
      <c r="N227" s="54"/>
      <c r="O227" s="54"/>
      <c r="P227" s="55" t="s">
        <v>75</v>
      </c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5" t="s">
        <v>75</v>
      </c>
      <c r="AB227" s="54"/>
      <c r="AC227" s="54"/>
      <c r="AD227" s="54"/>
      <c r="AE227" s="54"/>
      <c r="AF227" s="54"/>
      <c r="AG227" s="97" t="s">
        <v>101</v>
      </c>
      <c r="AH227" s="88"/>
      <c r="AI227" s="54"/>
      <c r="AJ227" s="56"/>
      <c r="AK227" s="54"/>
      <c r="AL227" s="55" t="s">
        <v>75</v>
      </c>
      <c r="AM227" s="56"/>
      <c r="AN227" s="56"/>
      <c r="AO227" s="56"/>
      <c r="AP227" s="56"/>
      <c r="AQ227" s="56">
        <f t="shared" si="37"/>
        <v>4</v>
      </c>
      <c r="AR227" s="31">
        <f t="shared" ref="AR227:AR238" si="43">34*1</f>
        <v>34</v>
      </c>
      <c r="AS227" s="98">
        <f t="shared" si="39"/>
        <v>0.11764705882352941</v>
      </c>
      <c r="AT227" s="16"/>
      <c r="AU227" s="16"/>
      <c r="AV227" s="16"/>
    </row>
    <row r="228" spans="1:48" ht="12.75" customHeight="1">
      <c r="A228" s="139"/>
      <c r="B228" s="139"/>
      <c r="C228" s="103" t="s">
        <v>121</v>
      </c>
      <c r="D228" s="57"/>
      <c r="E228" s="54"/>
      <c r="F228" s="54"/>
      <c r="G228" s="54"/>
      <c r="H228" s="88"/>
      <c r="I228" s="88"/>
      <c r="J228" s="54"/>
      <c r="K228" s="54"/>
      <c r="L228" s="54"/>
      <c r="M228" s="54"/>
      <c r="N228" s="54"/>
      <c r="O228" s="54"/>
      <c r="P228" s="55" t="s">
        <v>75</v>
      </c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5" t="s">
        <v>75</v>
      </c>
      <c r="AB228" s="54"/>
      <c r="AC228" s="54"/>
      <c r="AD228" s="54"/>
      <c r="AE228" s="54"/>
      <c r="AF228" s="54"/>
      <c r="AG228" s="97" t="s">
        <v>101</v>
      </c>
      <c r="AH228" s="88"/>
      <c r="AI228" s="54"/>
      <c r="AJ228" s="31"/>
      <c r="AK228" s="54"/>
      <c r="AL228" s="55" t="s">
        <v>75</v>
      </c>
      <c r="AM228" s="56"/>
      <c r="AN228" s="56"/>
      <c r="AO228" s="56"/>
      <c r="AP228" s="56"/>
      <c r="AQ228" s="56">
        <f t="shared" si="37"/>
        <v>4</v>
      </c>
      <c r="AR228" s="31">
        <f t="shared" si="43"/>
        <v>34</v>
      </c>
      <c r="AS228" s="98">
        <f t="shared" si="39"/>
        <v>0.11764705882352941</v>
      </c>
      <c r="AT228" s="16"/>
      <c r="AU228" s="16"/>
      <c r="AV228" s="16"/>
    </row>
    <row r="229" spans="1:48" ht="12.75" customHeight="1">
      <c r="A229" s="139"/>
      <c r="B229" s="140"/>
      <c r="C229" s="81" t="s">
        <v>122</v>
      </c>
      <c r="D229" s="57"/>
      <c r="E229" s="54"/>
      <c r="F229" s="54"/>
      <c r="G229" s="54"/>
      <c r="H229" s="88"/>
      <c r="I229" s="88"/>
      <c r="J229" s="54"/>
      <c r="K229" s="54"/>
      <c r="L229" s="54"/>
      <c r="M229" s="54"/>
      <c r="N229" s="54"/>
      <c r="O229" s="54"/>
      <c r="P229" s="55" t="s">
        <v>75</v>
      </c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5" t="s">
        <v>75</v>
      </c>
      <c r="AB229" s="54"/>
      <c r="AC229" s="54"/>
      <c r="AD229" s="54"/>
      <c r="AE229" s="54"/>
      <c r="AF229" s="54"/>
      <c r="AG229" s="97" t="s">
        <v>101</v>
      </c>
      <c r="AH229" s="88"/>
      <c r="AI229" s="54"/>
      <c r="AJ229" s="54"/>
      <c r="AK229" s="54"/>
      <c r="AL229" s="55" t="s">
        <v>75</v>
      </c>
      <c r="AM229" s="56"/>
      <c r="AN229" s="56"/>
      <c r="AO229" s="56"/>
      <c r="AP229" s="56"/>
      <c r="AQ229" s="56">
        <f t="shared" si="37"/>
        <v>4</v>
      </c>
      <c r="AR229" s="31">
        <f t="shared" si="43"/>
        <v>34</v>
      </c>
      <c r="AS229" s="98">
        <f t="shared" si="39"/>
        <v>0.11764705882352941</v>
      </c>
      <c r="AT229" s="16"/>
      <c r="AU229" s="16"/>
      <c r="AV229" s="16"/>
    </row>
    <row r="230" spans="1:48" ht="12.75" customHeight="1">
      <c r="A230" s="139"/>
      <c r="B230" s="143" t="s">
        <v>117</v>
      </c>
      <c r="C230" s="103" t="s">
        <v>120</v>
      </c>
      <c r="D230" s="57"/>
      <c r="E230" s="54"/>
      <c r="F230" s="54"/>
      <c r="G230" s="54"/>
      <c r="H230" s="88"/>
      <c r="I230" s="88"/>
      <c r="J230" s="54"/>
      <c r="K230" s="54"/>
      <c r="L230" s="54"/>
      <c r="M230" s="54"/>
      <c r="N230" s="54"/>
      <c r="O230" s="54"/>
      <c r="P230" s="88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88"/>
      <c r="AB230" s="54"/>
      <c r="AC230" s="54"/>
      <c r="AD230" s="54"/>
      <c r="AE230" s="54"/>
      <c r="AF230" s="54"/>
      <c r="AG230" s="97" t="s">
        <v>101</v>
      </c>
      <c r="AH230" s="88"/>
      <c r="AI230" s="31"/>
      <c r="AJ230" s="54"/>
      <c r="AK230" s="54"/>
      <c r="AL230" s="88"/>
      <c r="AM230" s="56"/>
      <c r="AN230" s="56"/>
      <c r="AO230" s="56"/>
      <c r="AP230" s="56"/>
      <c r="AQ230" s="56">
        <f t="shared" si="37"/>
        <v>1</v>
      </c>
      <c r="AR230" s="31">
        <f t="shared" si="43"/>
        <v>34</v>
      </c>
      <c r="AS230" s="98">
        <f t="shared" si="39"/>
        <v>2.9411764705882353E-2</v>
      </c>
      <c r="AT230" s="16"/>
      <c r="AU230" s="16"/>
      <c r="AV230" s="16"/>
    </row>
    <row r="231" spans="1:48" ht="12.75" customHeight="1">
      <c r="A231" s="139"/>
      <c r="B231" s="139"/>
      <c r="C231" s="103" t="s">
        <v>121</v>
      </c>
      <c r="D231" s="57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31"/>
      <c r="AG231" s="97" t="s">
        <v>101</v>
      </c>
      <c r="AH231" s="54"/>
      <c r="AI231" s="54"/>
      <c r="AJ231" s="56"/>
      <c r="AK231" s="31"/>
      <c r="AL231" s="54"/>
      <c r="AM231" s="56"/>
      <c r="AN231" s="56"/>
      <c r="AO231" s="56"/>
      <c r="AP231" s="56"/>
      <c r="AQ231" s="56">
        <f t="shared" si="37"/>
        <v>1</v>
      </c>
      <c r="AR231" s="31">
        <f t="shared" si="43"/>
        <v>34</v>
      </c>
      <c r="AS231" s="98">
        <f t="shared" si="39"/>
        <v>2.9411764705882353E-2</v>
      </c>
      <c r="AT231" s="16"/>
      <c r="AU231" s="16"/>
      <c r="AV231" s="16"/>
    </row>
    <row r="232" spans="1:48" ht="12.75" customHeight="1">
      <c r="A232" s="139"/>
      <c r="B232" s="140"/>
      <c r="C232" s="81" t="s">
        <v>122</v>
      </c>
      <c r="D232" s="57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97" t="s">
        <v>101</v>
      </c>
      <c r="AH232" s="31"/>
      <c r="AI232" s="31"/>
      <c r="AJ232" s="56"/>
      <c r="AK232" s="54"/>
      <c r="AL232" s="54"/>
      <c r="AM232" s="56"/>
      <c r="AN232" s="56"/>
      <c r="AO232" s="56"/>
      <c r="AP232" s="56"/>
      <c r="AQ232" s="56">
        <f t="shared" si="37"/>
        <v>1</v>
      </c>
      <c r="AR232" s="31">
        <f t="shared" si="43"/>
        <v>34</v>
      </c>
      <c r="AS232" s="98">
        <f t="shared" si="39"/>
        <v>2.9411764705882353E-2</v>
      </c>
      <c r="AT232" s="16"/>
      <c r="AU232" s="16"/>
      <c r="AV232" s="16"/>
    </row>
    <row r="233" spans="1:48" ht="12.75" customHeight="1">
      <c r="A233" s="139"/>
      <c r="B233" s="143" t="s">
        <v>82</v>
      </c>
      <c r="C233" s="103" t="s">
        <v>120</v>
      </c>
      <c r="D233" s="57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31"/>
      <c r="AI233" s="31"/>
      <c r="AJ233" s="56"/>
      <c r="AK233" s="54"/>
      <c r="AL233" s="54"/>
      <c r="AM233" s="56"/>
      <c r="AN233" s="56"/>
      <c r="AO233" s="56"/>
      <c r="AP233" s="56"/>
      <c r="AQ233" s="56">
        <f t="shared" si="37"/>
        <v>0</v>
      </c>
      <c r="AR233" s="31">
        <f t="shared" si="43"/>
        <v>34</v>
      </c>
      <c r="AS233" s="98">
        <f t="shared" si="39"/>
        <v>0</v>
      </c>
      <c r="AT233" s="16"/>
      <c r="AU233" s="16"/>
      <c r="AV233" s="16"/>
    </row>
    <row r="234" spans="1:48" ht="12.75" customHeight="1">
      <c r="A234" s="139"/>
      <c r="B234" s="139"/>
      <c r="C234" s="103" t="s">
        <v>121</v>
      </c>
      <c r="D234" s="57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31"/>
      <c r="AI234" s="31"/>
      <c r="AJ234" s="56"/>
      <c r="AK234" s="54"/>
      <c r="AL234" s="54"/>
      <c r="AM234" s="56"/>
      <c r="AN234" s="56"/>
      <c r="AO234" s="56"/>
      <c r="AP234" s="56"/>
      <c r="AQ234" s="56">
        <f t="shared" si="37"/>
        <v>0</v>
      </c>
      <c r="AR234" s="31">
        <f t="shared" si="43"/>
        <v>34</v>
      </c>
      <c r="AS234" s="98">
        <f t="shared" si="39"/>
        <v>0</v>
      </c>
      <c r="AT234" s="16"/>
      <c r="AU234" s="16"/>
      <c r="AV234" s="16"/>
    </row>
    <row r="235" spans="1:48" ht="12.75" customHeight="1">
      <c r="A235" s="139"/>
      <c r="B235" s="140"/>
      <c r="C235" s="81" t="s">
        <v>122</v>
      </c>
      <c r="D235" s="57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31"/>
      <c r="AI235" s="31"/>
      <c r="AJ235" s="56"/>
      <c r="AK235" s="54"/>
      <c r="AL235" s="54"/>
      <c r="AM235" s="56"/>
      <c r="AN235" s="56"/>
      <c r="AO235" s="56"/>
      <c r="AP235" s="56"/>
      <c r="AQ235" s="56">
        <f t="shared" si="37"/>
        <v>0</v>
      </c>
      <c r="AR235" s="31">
        <f t="shared" si="43"/>
        <v>34</v>
      </c>
      <c r="AS235" s="98">
        <f t="shared" si="39"/>
        <v>0</v>
      </c>
      <c r="AT235" s="16"/>
      <c r="AU235" s="16"/>
      <c r="AV235" s="16"/>
    </row>
    <row r="236" spans="1:48" ht="12.75" customHeight="1">
      <c r="A236" s="139"/>
      <c r="B236" s="143" t="s">
        <v>83</v>
      </c>
      <c r="C236" s="103" t="s">
        <v>120</v>
      </c>
      <c r="D236" s="57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81"/>
      <c r="AB236" s="54"/>
      <c r="AC236" s="54"/>
      <c r="AD236" s="54"/>
      <c r="AE236" s="54"/>
      <c r="AF236" s="54"/>
      <c r="AG236" s="54"/>
      <c r="AH236" s="31"/>
      <c r="AI236" s="31"/>
      <c r="AJ236" s="56"/>
      <c r="AK236" s="54"/>
      <c r="AL236" s="54"/>
      <c r="AM236" s="56"/>
      <c r="AN236" s="56"/>
      <c r="AO236" s="56"/>
      <c r="AP236" s="56"/>
      <c r="AQ236" s="56">
        <f t="shared" si="37"/>
        <v>0</v>
      </c>
      <c r="AR236" s="31">
        <f t="shared" si="43"/>
        <v>34</v>
      </c>
      <c r="AS236" s="98">
        <f t="shared" si="39"/>
        <v>0</v>
      </c>
      <c r="AT236" s="16"/>
      <c r="AU236" s="16"/>
      <c r="AV236" s="16"/>
    </row>
    <row r="237" spans="1:48" ht="12.75" customHeight="1">
      <c r="A237" s="139"/>
      <c r="B237" s="139"/>
      <c r="C237" s="103" t="s">
        <v>121</v>
      </c>
      <c r="D237" s="57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81"/>
      <c r="AB237" s="54"/>
      <c r="AC237" s="54"/>
      <c r="AD237" s="54"/>
      <c r="AE237" s="54"/>
      <c r="AF237" s="54"/>
      <c r="AG237" s="54"/>
      <c r="AH237" s="31"/>
      <c r="AI237" s="31"/>
      <c r="AJ237" s="56"/>
      <c r="AK237" s="54"/>
      <c r="AL237" s="54"/>
      <c r="AM237" s="56"/>
      <c r="AN237" s="56"/>
      <c r="AO237" s="56"/>
      <c r="AP237" s="56"/>
      <c r="AQ237" s="56">
        <f t="shared" si="37"/>
        <v>0</v>
      </c>
      <c r="AR237" s="31">
        <f t="shared" si="43"/>
        <v>34</v>
      </c>
      <c r="AS237" s="98">
        <f t="shared" si="39"/>
        <v>0</v>
      </c>
      <c r="AT237" s="16"/>
      <c r="AU237" s="16"/>
      <c r="AV237" s="16"/>
    </row>
    <row r="238" spans="1:48" ht="12.75" customHeight="1">
      <c r="A238" s="139"/>
      <c r="B238" s="140"/>
      <c r="C238" s="81" t="s">
        <v>122</v>
      </c>
      <c r="D238" s="57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31"/>
      <c r="AI238" s="31"/>
      <c r="AJ238" s="56"/>
      <c r="AK238" s="54"/>
      <c r="AL238" s="54"/>
      <c r="AM238" s="56"/>
      <c r="AN238" s="56"/>
      <c r="AO238" s="56"/>
      <c r="AP238" s="56"/>
      <c r="AQ238" s="56">
        <f t="shared" si="37"/>
        <v>0</v>
      </c>
      <c r="AR238" s="31">
        <f t="shared" si="43"/>
        <v>34</v>
      </c>
      <c r="AS238" s="98">
        <f t="shared" si="39"/>
        <v>0</v>
      </c>
      <c r="AT238" s="16"/>
      <c r="AU238" s="16"/>
      <c r="AV238" s="16"/>
    </row>
    <row r="239" spans="1:48" ht="12.75" customHeight="1">
      <c r="A239" s="139"/>
      <c r="B239" s="143" t="s">
        <v>118</v>
      </c>
      <c r="C239" s="103" t="s">
        <v>120</v>
      </c>
      <c r="D239" s="57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96" t="s">
        <v>75</v>
      </c>
      <c r="AB239" s="54"/>
      <c r="AC239" s="54"/>
      <c r="AD239" s="54"/>
      <c r="AE239" s="54"/>
      <c r="AF239" s="54"/>
      <c r="AG239" s="54"/>
      <c r="AH239" s="31"/>
      <c r="AI239" s="31"/>
      <c r="AJ239" s="56"/>
      <c r="AK239" s="54"/>
      <c r="AL239" s="54"/>
      <c r="AM239" s="56"/>
      <c r="AN239" s="56"/>
      <c r="AO239" s="56"/>
      <c r="AP239" s="56"/>
      <c r="AQ239" s="56">
        <f t="shared" si="37"/>
        <v>1</v>
      </c>
      <c r="AR239" s="31">
        <f t="shared" ref="AR239:AR244" si="44">34*2</f>
        <v>68</v>
      </c>
      <c r="AS239" s="98">
        <f t="shared" si="39"/>
        <v>1.4705882352941176E-2</v>
      </c>
      <c r="AT239" s="16"/>
      <c r="AU239" s="16"/>
      <c r="AV239" s="16"/>
    </row>
    <row r="240" spans="1:48" ht="12.75" customHeight="1">
      <c r="A240" s="139"/>
      <c r="B240" s="139"/>
      <c r="C240" s="103" t="s">
        <v>121</v>
      </c>
      <c r="D240" s="57"/>
      <c r="E240" s="54"/>
      <c r="F240" s="54"/>
      <c r="G240" s="81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96" t="s">
        <v>75</v>
      </c>
      <c r="AB240" s="54"/>
      <c r="AC240" s="54"/>
      <c r="AD240" s="54"/>
      <c r="AE240" s="54"/>
      <c r="AF240" s="54"/>
      <c r="AG240" s="54"/>
      <c r="AH240" s="31"/>
      <c r="AI240" s="31"/>
      <c r="AJ240" s="56"/>
      <c r="AK240" s="54"/>
      <c r="AL240" s="54"/>
      <c r="AM240" s="56"/>
      <c r="AN240" s="56"/>
      <c r="AO240" s="56"/>
      <c r="AP240" s="56"/>
      <c r="AQ240" s="56">
        <f t="shared" si="37"/>
        <v>1</v>
      </c>
      <c r="AR240" s="31">
        <f t="shared" si="44"/>
        <v>68</v>
      </c>
      <c r="AS240" s="98">
        <f t="shared" si="39"/>
        <v>1.4705882352941176E-2</v>
      </c>
      <c r="AT240" s="16"/>
      <c r="AU240" s="16"/>
      <c r="AV240" s="16"/>
    </row>
    <row r="241" spans="1:48" ht="12.75" customHeight="1">
      <c r="A241" s="139"/>
      <c r="B241" s="140"/>
      <c r="C241" s="81" t="s">
        <v>122</v>
      </c>
      <c r="D241" s="57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96" t="s">
        <v>75</v>
      </c>
      <c r="AB241" s="54"/>
      <c r="AC241" s="54"/>
      <c r="AD241" s="54"/>
      <c r="AE241" s="54"/>
      <c r="AF241" s="54"/>
      <c r="AG241" s="54"/>
      <c r="AH241" s="31"/>
      <c r="AI241" s="31"/>
      <c r="AJ241" s="56"/>
      <c r="AK241" s="54"/>
      <c r="AL241" s="54"/>
      <c r="AM241" s="56"/>
      <c r="AN241" s="56"/>
      <c r="AO241" s="56"/>
      <c r="AP241" s="56"/>
      <c r="AQ241" s="56">
        <f t="shared" si="37"/>
        <v>1</v>
      </c>
      <c r="AR241" s="31">
        <f t="shared" si="44"/>
        <v>68</v>
      </c>
      <c r="AS241" s="98">
        <f t="shared" si="39"/>
        <v>1.4705882352941176E-2</v>
      </c>
      <c r="AT241" s="16"/>
      <c r="AU241" s="16"/>
      <c r="AV241" s="16"/>
    </row>
    <row r="242" spans="1:48" ht="12.75" customHeight="1">
      <c r="A242" s="139"/>
      <c r="B242" s="143" t="s">
        <v>85</v>
      </c>
      <c r="C242" s="103" t="s">
        <v>120</v>
      </c>
      <c r="D242" s="57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31"/>
      <c r="AI242" s="31"/>
      <c r="AJ242" s="56"/>
      <c r="AK242" s="54"/>
      <c r="AL242" s="54"/>
      <c r="AM242" s="56"/>
      <c r="AN242" s="56"/>
      <c r="AO242" s="56"/>
      <c r="AP242" s="56"/>
      <c r="AQ242" s="56">
        <f t="shared" si="37"/>
        <v>0</v>
      </c>
      <c r="AR242" s="31">
        <f t="shared" si="44"/>
        <v>68</v>
      </c>
      <c r="AS242" s="98">
        <f t="shared" si="39"/>
        <v>0</v>
      </c>
      <c r="AT242" s="16"/>
      <c r="AU242" s="16"/>
      <c r="AV242" s="16"/>
    </row>
    <row r="243" spans="1:48" ht="12.75" customHeight="1">
      <c r="A243" s="139"/>
      <c r="B243" s="139"/>
      <c r="C243" s="103" t="s">
        <v>121</v>
      </c>
      <c r="D243" s="57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31"/>
      <c r="AI243" s="31"/>
      <c r="AJ243" s="56"/>
      <c r="AK243" s="54"/>
      <c r="AL243" s="54"/>
      <c r="AM243" s="56"/>
      <c r="AN243" s="56"/>
      <c r="AO243" s="56"/>
      <c r="AP243" s="56"/>
      <c r="AQ243" s="56">
        <f t="shared" si="37"/>
        <v>0</v>
      </c>
      <c r="AR243" s="31">
        <f t="shared" si="44"/>
        <v>68</v>
      </c>
      <c r="AS243" s="98">
        <f t="shared" si="39"/>
        <v>0</v>
      </c>
      <c r="AT243" s="16"/>
      <c r="AU243" s="16"/>
      <c r="AV243" s="16"/>
    </row>
    <row r="244" spans="1:48" ht="12.75" customHeight="1">
      <c r="A244" s="140"/>
      <c r="B244" s="140"/>
      <c r="C244" s="81" t="s">
        <v>122</v>
      </c>
      <c r="D244" s="57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31"/>
      <c r="AI244" s="31"/>
      <c r="AJ244" s="56"/>
      <c r="AK244" s="54"/>
      <c r="AL244" s="54"/>
      <c r="AM244" s="56"/>
      <c r="AN244" s="56"/>
      <c r="AO244" s="56"/>
      <c r="AP244" s="56"/>
      <c r="AQ244" s="56">
        <f t="shared" si="37"/>
        <v>0</v>
      </c>
      <c r="AR244" s="31">
        <f t="shared" si="44"/>
        <v>68</v>
      </c>
      <c r="AS244" s="98">
        <f t="shared" si="39"/>
        <v>0</v>
      </c>
      <c r="AT244" s="16"/>
      <c r="AU244" s="16"/>
      <c r="AV244" s="16"/>
    </row>
    <row r="245" spans="1:48" ht="27" customHeight="1">
      <c r="A245" s="62"/>
      <c r="B245" s="86"/>
      <c r="C245" s="86"/>
      <c r="D245" s="86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2"/>
      <c r="AN245" s="62"/>
      <c r="AO245" s="62"/>
      <c r="AP245" s="62"/>
      <c r="AQ245" s="62"/>
      <c r="AR245" s="62"/>
      <c r="AS245" s="62"/>
      <c r="AT245" s="16"/>
      <c r="AU245" s="16"/>
      <c r="AV245" s="16"/>
    </row>
    <row r="246" spans="1:48" ht="81.75" customHeight="1">
      <c r="A246" s="145" t="s">
        <v>123</v>
      </c>
      <c r="B246" s="135"/>
      <c r="C246" s="135"/>
      <c r="D246" s="136"/>
      <c r="E246" s="137" t="s">
        <v>54</v>
      </c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  <c r="Z246" s="135"/>
      <c r="AA246" s="135"/>
      <c r="AB246" s="135"/>
      <c r="AC246" s="135"/>
      <c r="AD246" s="135"/>
      <c r="AE246" s="135"/>
      <c r="AF246" s="135"/>
      <c r="AG246" s="135"/>
      <c r="AH246" s="135"/>
      <c r="AI246" s="135"/>
      <c r="AJ246" s="135"/>
      <c r="AK246" s="135"/>
      <c r="AL246" s="135"/>
      <c r="AM246" s="135"/>
      <c r="AN246" s="135"/>
      <c r="AO246" s="135"/>
      <c r="AP246" s="136"/>
      <c r="AQ246" s="138" t="s">
        <v>55</v>
      </c>
      <c r="AR246" s="141" t="s">
        <v>56</v>
      </c>
      <c r="AS246" s="142" t="s">
        <v>57</v>
      </c>
      <c r="AT246" s="38"/>
      <c r="AU246" s="38"/>
      <c r="AV246" s="38"/>
    </row>
    <row r="247" spans="1:48" ht="21.75" customHeight="1">
      <c r="A247" s="146" t="s">
        <v>58</v>
      </c>
      <c r="B247" s="147"/>
      <c r="C247" s="148"/>
      <c r="D247" s="46" t="s">
        <v>60</v>
      </c>
      <c r="E247" s="134" t="s">
        <v>61</v>
      </c>
      <c r="F247" s="135"/>
      <c r="G247" s="135"/>
      <c r="H247" s="136"/>
      <c r="I247" s="134" t="s">
        <v>62</v>
      </c>
      <c r="J247" s="135"/>
      <c r="K247" s="135"/>
      <c r="L247" s="136"/>
      <c r="M247" s="134" t="s">
        <v>63</v>
      </c>
      <c r="N247" s="135"/>
      <c r="O247" s="135"/>
      <c r="P247" s="136"/>
      <c r="Q247" s="134" t="s">
        <v>64</v>
      </c>
      <c r="R247" s="135"/>
      <c r="S247" s="135"/>
      <c r="T247" s="136"/>
      <c r="U247" s="134" t="s">
        <v>65</v>
      </c>
      <c r="V247" s="135"/>
      <c r="W247" s="136"/>
      <c r="X247" s="134" t="s">
        <v>66</v>
      </c>
      <c r="Y247" s="135"/>
      <c r="Z247" s="135"/>
      <c r="AA247" s="136"/>
      <c r="AB247" s="134" t="s">
        <v>67</v>
      </c>
      <c r="AC247" s="135"/>
      <c r="AD247" s="136"/>
      <c r="AE247" s="134" t="s">
        <v>68</v>
      </c>
      <c r="AF247" s="135"/>
      <c r="AG247" s="135"/>
      <c r="AH247" s="135"/>
      <c r="AI247" s="136"/>
      <c r="AJ247" s="134" t="s">
        <v>69</v>
      </c>
      <c r="AK247" s="135"/>
      <c r="AL247" s="136"/>
      <c r="AM247" s="134" t="s">
        <v>70</v>
      </c>
      <c r="AN247" s="135"/>
      <c r="AO247" s="135"/>
      <c r="AP247" s="136"/>
      <c r="AQ247" s="139"/>
      <c r="AR247" s="139"/>
      <c r="AS247" s="139"/>
      <c r="AT247" s="38"/>
      <c r="AU247" s="38"/>
      <c r="AV247" s="38"/>
    </row>
    <row r="248" spans="1:48" ht="11.25" customHeight="1">
      <c r="A248" s="149"/>
      <c r="B248" s="150"/>
      <c r="C248" s="151"/>
      <c r="D248" s="46" t="s">
        <v>71</v>
      </c>
      <c r="E248" s="47">
        <v>1</v>
      </c>
      <c r="F248" s="47">
        <v>2</v>
      </c>
      <c r="G248" s="47">
        <v>3</v>
      </c>
      <c r="H248" s="47">
        <v>4</v>
      </c>
      <c r="I248" s="47">
        <v>5</v>
      </c>
      <c r="J248" s="47">
        <v>6</v>
      </c>
      <c r="K248" s="47">
        <v>7</v>
      </c>
      <c r="L248" s="47">
        <v>8</v>
      </c>
      <c r="M248" s="47">
        <v>9</v>
      </c>
      <c r="N248" s="47">
        <v>10</v>
      </c>
      <c r="O248" s="47">
        <v>11</v>
      </c>
      <c r="P248" s="47">
        <v>12</v>
      </c>
      <c r="Q248" s="47">
        <v>13</v>
      </c>
      <c r="R248" s="47">
        <v>14</v>
      </c>
      <c r="S248" s="47">
        <v>15</v>
      </c>
      <c r="T248" s="47">
        <v>16</v>
      </c>
      <c r="U248" s="47">
        <v>17</v>
      </c>
      <c r="V248" s="47">
        <v>18</v>
      </c>
      <c r="W248" s="47">
        <v>19</v>
      </c>
      <c r="X248" s="47">
        <v>20</v>
      </c>
      <c r="Y248" s="47">
        <v>21</v>
      </c>
      <c r="Z248" s="47">
        <v>22</v>
      </c>
      <c r="AA248" s="47">
        <v>23</v>
      </c>
      <c r="AB248" s="47">
        <v>24</v>
      </c>
      <c r="AC248" s="47">
        <v>25</v>
      </c>
      <c r="AD248" s="47">
        <v>26</v>
      </c>
      <c r="AE248" s="47">
        <v>27</v>
      </c>
      <c r="AF248" s="47">
        <v>28</v>
      </c>
      <c r="AG248" s="47">
        <v>29</v>
      </c>
      <c r="AH248" s="47">
        <v>30</v>
      </c>
      <c r="AI248" s="47">
        <v>31</v>
      </c>
      <c r="AJ248" s="47">
        <v>32</v>
      </c>
      <c r="AK248" s="47">
        <v>33</v>
      </c>
      <c r="AL248" s="47">
        <v>34</v>
      </c>
      <c r="AM248" s="47">
        <v>35</v>
      </c>
      <c r="AN248" s="47">
        <v>36</v>
      </c>
      <c r="AO248" s="47">
        <v>37</v>
      </c>
      <c r="AP248" s="47">
        <v>38</v>
      </c>
      <c r="AQ248" s="140"/>
      <c r="AR248" s="140"/>
      <c r="AS248" s="140"/>
      <c r="AT248" s="48"/>
      <c r="AU248" s="48"/>
      <c r="AV248" s="48"/>
    </row>
    <row r="249" spans="1:48" ht="12.75" customHeight="1">
      <c r="A249" s="152" t="s">
        <v>87</v>
      </c>
      <c r="B249" s="143" t="s">
        <v>73</v>
      </c>
      <c r="C249" s="103" t="s">
        <v>124</v>
      </c>
      <c r="D249" s="57"/>
      <c r="E249" s="54"/>
      <c r="F249" s="55" t="s">
        <v>75</v>
      </c>
      <c r="G249" s="54"/>
      <c r="H249" s="54"/>
      <c r="I249" s="54"/>
      <c r="J249" s="54"/>
      <c r="K249" s="54"/>
      <c r="L249" s="54"/>
      <c r="M249" s="54"/>
      <c r="N249" s="54"/>
      <c r="O249" s="54"/>
      <c r="P249" s="55" t="s">
        <v>75</v>
      </c>
      <c r="Q249" s="54"/>
      <c r="R249" s="54"/>
      <c r="S249" s="54"/>
      <c r="T249" s="55" t="s">
        <v>75</v>
      </c>
      <c r="U249" s="54"/>
      <c r="V249" s="54"/>
      <c r="W249" s="54"/>
      <c r="X249" s="54"/>
      <c r="Y249" s="54"/>
      <c r="Z249" s="55" t="s">
        <v>75</v>
      </c>
      <c r="AA249" s="54"/>
      <c r="AB249" s="54"/>
      <c r="AC249" s="54"/>
      <c r="AD249" s="54"/>
      <c r="AE249" s="54"/>
      <c r="AF249" s="97" t="s">
        <v>101</v>
      </c>
      <c r="AG249" s="54"/>
      <c r="AH249" s="54"/>
      <c r="AI249" s="54"/>
      <c r="AJ249" s="54"/>
      <c r="AK249" s="54"/>
      <c r="AL249" s="55" t="s">
        <v>75</v>
      </c>
      <c r="AM249" s="56"/>
      <c r="AN249" s="56"/>
      <c r="AO249" s="56"/>
      <c r="AP249" s="56"/>
      <c r="AQ249" s="56">
        <f t="shared" ref="AQ249:AQ308" si="45">COUNTA(E249:AL249)</f>
        <v>6</v>
      </c>
      <c r="AR249" s="31">
        <f t="shared" ref="AR249:AR252" si="46">34*4</f>
        <v>136</v>
      </c>
      <c r="AS249" s="98">
        <f t="shared" ref="AS249:AS308" si="47">AQ249/AR249</f>
        <v>4.4117647058823532E-2</v>
      </c>
      <c r="AT249" s="16"/>
      <c r="AU249" s="16"/>
      <c r="AV249" s="16"/>
    </row>
    <row r="250" spans="1:48" ht="12.75" customHeight="1">
      <c r="A250" s="139"/>
      <c r="B250" s="139"/>
      <c r="C250" s="103" t="s">
        <v>125</v>
      </c>
      <c r="D250" s="57"/>
      <c r="E250" s="54"/>
      <c r="F250" s="55" t="s">
        <v>75</v>
      </c>
      <c r="G250" s="54"/>
      <c r="H250" s="54"/>
      <c r="I250" s="54"/>
      <c r="J250" s="54"/>
      <c r="K250" s="54"/>
      <c r="L250" s="54"/>
      <c r="M250" s="54"/>
      <c r="N250" s="54"/>
      <c r="O250" s="54"/>
      <c r="P250" s="55" t="s">
        <v>75</v>
      </c>
      <c r="Q250" s="54"/>
      <c r="R250" s="54"/>
      <c r="S250" s="54"/>
      <c r="T250" s="55" t="s">
        <v>75</v>
      </c>
      <c r="U250" s="54"/>
      <c r="V250" s="54"/>
      <c r="W250" s="54"/>
      <c r="X250" s="54"/>
      <c r="Y250" s="54"/>
      <c r="Z250" s="55" t="s">
        <v>75</v>
      </c>
      <c r="AA250" s="54"/>
      <c r="AB250" s="54"/>
      <c r="AC250" s="54"/>
      <c r="AD250" s="54"/>
      <c r="AE250" s="54"/>
      <c r="AF250" s="97" t="s">
        <v>101</v>
      </c>
      <c r="AG250" s="54"/>
      <c r="AH250" s="54"/>
      <c r="AI250" s="54"/>
      <c r="AJ250" s="54"/>
      <c r="AK250" s="54"/>
      <c r="AL250" s="55" t="s">
        <v>75</v>
      </c>
      <c r="AM250" s="56"/>
      <c r="AN250" s="56"/>
      <c r="AO250" s="56"/>
      <c r="AP250" s="56"/>
      <c r="AQ250" s="56">
        <f t="shared" si="45"/>
        <v>6</v>
      </c>
      <c r="AR250" s="31">
        <f t="shared" si="46"/>
        <v>136</v>
      </c>
      <c r="AS250" s="98">
        <f t="shared" si="47"/>
        <v>4.4117647058823532E-2</v>
      </c>
      <c r="AT250" s="16"/>
      <c r="AU250" s="16"/>
      <c r="AV250" s="16"/>
    </row>
    <row r="251" spans="1:48" ht="12.75" customHeight="1">
      <c r="A251" s="139"/>
      <c r="B251" s="139"/>
      <c r="C251" s="103" t="s">
        <v>126</v>
      </c>
      <c r="D251" s="57"/>
      <c r="E251" s="54"/>
      <c r="F251" s="55" t="s">
        <v>75</v>
      </c>
      <c r="G251" s="54"/>
      <c r="H251" s="54"/>
      <c r="I251" s="54"/>
      <c r="J251" s="54"/>
      <c r="K251" s="54"/>
      <c r="L251" s="54"/>
      <c r="M251" s="54"/>
      <c r="N251" s="54"/>
      <c r="O251" s="54"/>
      <c r="P251" s="55" t="s">
        <v>75</v>
      </c>
      <c r="Q251" s="54"/>
      <c r="R251" s="54"/>
      <c r="S251" s="54"/>
      <c r="T251" s="55" t="s">
        <v>75</v>
      </c>
      <c r="U251" s="54"/>
      <c r="V251" s="54"/>
      <c r="W251" s="54"/>
      <c r="X251" s="54"/>
      <c r="Y251" s="54"/>
      <c r="Z251" s="55" t="s">
        <v>75</v>
      </c>
      <c r="AA251" s="54"/>
      <c r="AB251" s="54"/>
      <c r="AC251" s="54"/>
      <c r="AD251" s="54"/>
      <c r="AE251" s="54"/>
      <c r="AF251" s="97" t="s">
        <v>101</v>
      </c>
      <c r="AG251" s="54"/>
      <c r="AH251" s="54"/>
      <c r="AI251" s="54"/>
      <c r="AJ251" s="54"/>
      <c r="AK251" s="54"/>
      <c r="AL251" s="55" t="s">
        <v>75</v>
      </c>
      <c r="AM251" s="56"/>
      <c r="AN251" s="56"/>
      <c r="AO251" s="56"/>
      <c r="AP251" s="56"/>
      <c r="AQ251" s="56">
        <f t="shared" si="45"/>
        <v>6</v>
      </c>
      <c r="AR251" s="31">
        <f t="shared" si="46"/>
        <v>136</v>
      </c>
      <c r="AS251" s="98">
        <f t="shared" si="47"/>
        <v>4.4117647058823532E-2</v>
      </c>
      <c r="AT251" s="16"/>
      <c r="AU251" s="16"/>
      <c r="AV251" s="16"/>
    </row>
    <row r="252" spans="1:48" ht="12.75" customHeight="1">
      <c r="A252" s="139"/>
      <c r="B252" s="140"/>
      <c r="C252" s="103" t="s">
        <v>127</v>
      </c>
      <c r="D252" s="57"/>
      <c r="E252" s="54"/>
      <c r="F252" s="55" t="s">
        <v>75</v>
      </c>
      <c r="G252" s="54"/>
      <c r="H252" s="54"/>
      <c r="I252" s="54"/>
      <c r="J252" s="54"/>
      <c r="K252" s="54"/>
      <c r="L252" s="54"/>
      <c r="M252" s="54"/>
      <c r="N252" s="54"/>
      <c r="O252" s="54"/>
      <c r="P252" s="55" t="s">
        <v>75</v>
      </c>
      <c r="Q252" s="54"/>
      <c r="R252" s="54"/>
      <c r="S252" s="54"/>
      <c r="T252" s="55" t="s">
        <v>75</v>
      </c>
      <c r="U252" s="54"/>
      <c r="V252" s="54"/>
      <c r="W252" s="54"/>
      <c r="X252" s="54"/>
      <c r="Y252" s="54"/>
      <c r="Z252" s="55" t="s">
        <v>75</v>
      </c>
      <c r="AA252" s="54"/>
      <c r="AB252" s="54"/>
      <c r="AC252" s="54"/>
      <c r="AD252" s="54"/>
      <c r="AE252" s="54"/>
      <c r="AF252" s="97" t="s">
        <v>101</v>
      </c>
      <c r="AG252" s="54"/>
      <c r="AH252" s="54"/>
      <c r="AI252" s="54"/>
      <c r="AJ252" s="54"/>
      <c r="AK252" s="54"/>
      <c r="AL252" s="55" t="s">
        <v>75</v>
      </c>
      <c r="AM252" s="56"/>
      <c r="AN252" s="56"/>
      <c r="AO252" s="56"/>
      <c r="AP252" s="56"/>
      <c r="AQ252" s="56">
        <f t="shared" si="45"/>
        <v>6</v>
      </c>
      <c r="AR252" s="31">
        <f t="shared" si="46"/>
        <v>136</v>
      </c>
      <c r="AS252" s="98">
        <f t="shared" si="47"/>
        <v>4.4117647058823532E-2</v>
      </c>
      <c r="AT252" s="16"/>
      <c r="AU252" s="16"/>
      <c r="AV252" s="16"/>
    </row>
    <row r="253" spans="1:48" ht="12.75" customHeight="1">
      <c r="A253" s="139"/>
      <c r="B253" s="143" t="s">
        <v>113</v>
      </c>
      <c r="C253" s="103" t="s">
        <v>124</v>
      </c>
      <c r="D253" s="57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5" t="s">
        <v>75</v>
      </c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97" t="s">
        <v>101</v>
      </c>
      <c r="AH253" s="55" t="s">
        <v>75</v>
      </c>
      <c r="AI253" s="54"/>
      <c r="AJ253" s="54"/>
      <c r="AK253" s="54"/>
      <c r="AL253" s="54"/>
      <c r="AM253" s="56"/>
      <c r="AN253" s="56"/>
      <c r="AO253" s="56"/>
      <c r="AP253" s="56"/>
      <c r="AQ253" s="56">
        <f t="shared" si="45"/>
        <v>3</v>
      </c>
      <c r="AR253" s="31">
        <f t="shared" ref="AR253:AR256" si="48">34*2</f>
        <v>68</v>
      </c>
      <c r="AS253" s="98">
        <f t="shared" si="47"/>
        <v>4.4117647058823532E-2</v>
      </c>
      <c r="AT253" s="16"/>
      <c r="AU253" s="16"/>
      <c r="AV253" s="16"/>
    </row>
    <row r="254" spans="1:48" ht="12.75" customHeight="1">
      <c r="A254" s="139"/>
      <c r="B254" s="139"/>
      <c r="C254" s="103" t="s">
        <v>125</v>
      </c>
      <c r="D254" s="57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5" t="s">
        <v>75</v>
      </c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97" t="s">
        <v>101</v>
      </c>
      <c r="AH254" s="55" t="s">
        <v>75</v>
      </c>
      <c r="AI254" s="54"/>
      <c r="AJ254" s="54"/>
      <c r="AK254" s="54"/>
      <c r="AL254" s="54"/>
      <c r="AM254" s="56"/>
      <c r="AN254" s="56"/>
      <c r="AO254" s="56"/>
      <c r="AP254" s="56"/>
      <c r="AQ254" s="56">
        <f t="shared" si="45"/>
        <v>3</v>
      </c>
      <c r="AR254" s="31">
        <f t="shared" si="48"/>
        <v>68</v>
      </c>
      <c r="AS254" s="98">
        <f t="shared" si="47"/>
        <v>4.4117647058823532E-2</v>
      </c>
      <c r="AT254" s="16"/>
      <c r="AU254" s="16"/>
      <c r="AV254" s="16"/>
    </row>
    <row r="255" spans="1:48" ht="12.75" customHeight="1">
      <c r="A255" s="139"/>
      <c r="B255" s="139"/>
      <c r="C255" s="103" t="s">
        <v>126</v>
      </c>
      <c r="D255" s="100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5" t="s">
        <v>75</v>
      </c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97" t="s">
        <v>101</v>
      </c>
      <c r="AH255" s="55" t="s">
        <v>75</v>
      </c>
      <c r="AI255" s="54"/>
      <c r="AJ255" s="54"/>
      <c r="AK255" s="54"/>
      <c r="AL255" s="54"/>
      <c r="AM255" s="56"/>
      <c r="AN255" s="56"/>
      <c r="AO255" s="56"/>
      <c r="AP255" s="56"/>
      <c r="AQ255" s="56">
        <f t="shared" si="45"/>
        <v>3</v>
      </c>
      <c r="AR255" s="31">
        <f t="shared" si="48"/>
        <v>68</v>
      </c>
      <c r="AS255" s="98">
        <f t="shared" si="47"/>
        <v>4.4117647058823532E-2</v>
      </c>
      <c r="AT255" s="16"/>
      <c r="AU255" s="16"/>
      <c r="AV255" s="16"/>
    </row>
    <row r="256" spans="1:48" ht="12.75" customHeight="1">
      <c r="A256" s="139"/>
      <c r="B256" s="140"/>
      <c r="C256" s="103" t="s">
        <v>127</v>
      </c>
      <c r="D256" s="57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88"/>
      <c r="R256" s="54"/>
      <c r="S256" s="54"/>
      <c r="T256" s="54"/>
      <c r="U256" s="54"/>
      <c r="V256" s="55" t="s">
        <v>75</v>
      </c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97" t="s">
        <v>101</v>
      </c>
      <c r="AH256" s="55" t="s">
        <v>75</v>
      </c>
      <c r="AI256" s="54"/>
      <c r="AJ256" s="54"/>
      <c r="AK256" s="54"/>
      <c r="AL256" s="54"/>
      <c r="AM256" s="56"/>
      <c r="AN256" s="56"/>
      <c r="AO256" s="56"/>
      <c r="AP256" s="56"/>
      <c r="AQ256" s="56">
        <f t="shared" si="45"/>
        <v>3</v>
      </c>
      <c r="AR256" s="31">
        <f t="shared" si="48"/>
        <v>68</v>
      </c>
      <c r="AS256" s="98">
        <f t="shared" si="47"/>
        <v>4.4117647058823532E-2</v>
      </c>
      <c r="AT256" s="16"/>
      <c r="AU256" s="16"/>
      <c r="AV256" s="16"/>
    </row>
    <row r="257" spans="1:48" ht="12.75" customHeight="1">
      <c r="A257" s="139"/>
      <c r="B257" s="143" t="s">
        <v>92</v>
      </c>
      <c r="C257" s="103" t="s">
        <v>124</v>
      </c>
      <c r="D257" s="100"/>
      <c r="E257" s="54"/>
      <c r="F257" s="54"/>
      <c r="G257" s="55" t="s">
        <v>75</v>
      </c>
      <c r="H257" s="54"/>
      <c r="I257" s="54"/>
      <c r="J257" s="55" t="s">
        <v>75</v>
      </c>
      <c r="K257" s="54"/>
      <c r="L257" s="54"/>
      <c r="M257" s="55" t="s">
        <v>75</v>
      </c>
      <c r="N257" s="88"/>
      <c r="O257" s="54"/>
      <c r="P257" s="54"/>
      <c r="Q257" s="55" t="s">
        <v>75</v>
      </c>
      <c r="R257" s="114"/>
      <c r="S257" s="54"/>
      <c r="T257" s="55" t="s">
        <v>75</v>
      </c>
      <c r="U257" s="54"/>
      <c r="V257" s="54"/>
      <c r="W257" s="54"/>
      <c r="X257" s="55" t="s">
        <v>75</v>
      </c>
      <c r="Y257" s="54"/>
      <c r="Z257" s="54"/>
      <c r="AA257" s="54"/>
      <c r="AB257" s="54"/>
      <c r="AC257" s="55" t="s">
        <v>75</v>
      </c>
      <c r="AD257" s="54"/>
      <c r="AE257" s="54"/>
      <c r="AF257" s="54"/>
      <c r="AG257" s="97" t="s">
        <v>101</v>
      </c>
      <c r="AH257" s="54"/>
      <c r="AI257" s="55" t="s">
        <v>75</v>
      </c>
      <c r="AJ257" s="54"/>
      <c r="AK257" s="54"/>
      <c r="AL257" s="55" t="s">
        <v>75</v>
      </c>
      <c r="AM257" s="56"/>
      <c r="AN257" s="56"/>
      <c r="AO257" s="56"/>
      <c r="AP257" s="56"/>
      <c r="AQ257" s="56">
        <f t="shared" si="45"/>
        <v>10</v>
      </c>
      <c r="AR257" s="31">
        <f t="shared" ref="AR257:AR264" si="49">34*3</f>
        <v>102</v>
      </c>
      <c r="AS257" s="98">
        <f t="shared" si="47"/>
        <v>9.8039215686274508E-2</v>
      </c>
      <c r="AT257" s="16"/>
      <c r="AU257" s="16"/>
      <c r="AV257" s="16"/>
    </row>
    <row r="258" spans="1:48" ht="12.75" customHeight="1">
      <c r="A258" s="139"/>
      <c r="B258" s="139"/>
      <c r="C258" s="103" t="s">
        <v>125</v>
      </c>
      <c r="D258" s="100"/>
      <c r="E258" s="54"/>
      <c r="F258" s="54"/>
      <c r="G258" s="55" t="s">
        <v>75</v>
      </c>
      <c r="H258" s="54"/>
      <c r="I258" s="54"/>
      <c r="J258" s="55" t="s">
        <v>75</v>
      </c>
      <c r="K258" s="54"/>
      <c r="L258" s="54"/>
      <c r="M258" s="55" t="s">
        <v>75</v>
      </c>
      <c r="N258" s="88"/>
      <c r="O258" s="54"/>
      <c r="P258" s="54"/>
      <c r="Q258" s="55" t="s">
        <v>75</v>
      </c>
      <c r="R258" s="114"/>
      <c r="S258" s="54"/>
      <c r="T258" s="55" t="s">
        <v>75</v>
      </c>
      <c r="U258" s="54"/>
      <c r="V258" s="54"/>
      <c r="W258" s="54"/>
      <c r="X258" s="55" t="s">
        <v>75</v>
      </c>
      <c r="Y258" s="54"/>
      <c r="Z258" s="54"/>
      <c r="AA258" s="54"/>
      <c r="AB258" s="54"/>
      <c r="AC258" s="55" t="s">
        <v>75</v>
      </c>
      <c r="AD258" s="54"/>
      <c r="AE258" s="54"/>
      <c r="AF258" s="54"/>
      <c r="AG258" s="97" t="s">
        <v>101</v>
      </c>
      <c r="AH258" s="54"/>
      <c r="AI258" s="55" t="s">
        <v>75</v>
      </c>
      <c r="AJ258" s="54"/>
      <c r="AK258" s="54"/>
      <c r="AL258" s="55" t="s">
        <v>75</v>
      </c>
      <c r="AM258" s="56"/>
      <c r="AN258" s="56"/>
      <c r="AO258" s="56"/>
      <c r="AP258" s="56"/>
      <c r="AQ258" s="56">
        <f t="shared" si="45"/>
        <v>10</v>
      </c>
      <c r="AR258" s="31">
        <f t="shared" si="49"/>
        <v>102</v>
      </c>
      <c r="AS258" s="98">
        <f t="shared" si="47"/>
        <v>9.8039215686274508E-2</v>
      </c>
      <c r="AT258" s="16"/>
      <c r="AU258" s="16"/>
      <c r="AV258" s="16"/>
    </row>
    <row r="259" spans="1:48" ht="12.75" customHeight="1">
      <c r="A259" s="139"/>
      <c r="B259" s="139"/>
      <c r="C259" s="103" t="s">
        <v>126</v>
      </c>
      <c r="D259" s="57"/>
      <c r="E259" s="54"/>
      <c r="F259" s="54"/>
      <c r="G259" s="55" t="s">
        <v>75</v>
      </c>
      <c r="H259" s="54"/>
      <c r="I259" s="54"/>
      <c r="J259" s="55" t="s">
        <v>75</v>
      </c>
      <c r="K259" s="54"/>
      <c r="L259" s="54"/>
      <c r="M259" s="55" t="s">
        <v>75</v>
      </c>
      <c r="N259" s="88"/>
      <c r="O259" s="54"/>
      <c r="P259" s="54"/>
      <c r="Q259" s="55" t="s">
        <v>75</v>
      </c>
      <c r="R259" s="114"/>
      <c r="S259" s="54"/>
      <c r="T259" s="55" t="s">
        <v>75</v>
      </c>
      <c r="U259" s="54"/>
      <c r="V259" s="54"/>
      <c r="W259" s="54"/>
      <c r="X259" s="55" t="s">
        <v>75</v>
      </c>
      <c r="Y259" s="54"/>
      <c r="Z259" s="54"/>
      <c r="AA259" s="54"/>
      <c r="AB259" s="54"/>
      <c r="AC259" s="55" t="s">
        <v>75</v>
      </c>
      <c r="AD259" s="54"/>
      <c r="AE259" s="54"/>
      <c r="AF259" s="54"/>
      <c r="AG259" s="97" t="s">
        <v>101</v>
      </c>
      <c r="AH259" s="54"/>
      <c r="AI259" s="55" t="s">
        <v>75</v>
      </c>
      <c r="AJ259" s="54"/>
      <c r="AK259" s="54"/>
      <c r="AL259" s="55" t="s">
        <v>75</v>
      </c>
      <c r="AM259" s="56"/>
      <c r="AN259" s="56"/>
      <c r="AO259" s="56"/>
      <c r="AP259" s="56"/>
      <c r="AQ259" s="56">
        <f t="shared" si="45"/>
        <v>10</v>
      </c>
      <c r="AR259" s="31">
        <f t="shared" si="49"/>
        <v>102</v>
      </c>
      <c r="AS259" s="98">
        <f t="shared" si="47"/>
        <v>9.8039215686274508E-2</v>
      </c>
      <c r="AT259" s="16"/>
      <c r="AU259" s="16"/>
      <c r="AV259" s="16"/>
    </row>
    <row r="260" spans="1:48" ht="12.75" customHeight="1">
      <c r="A260" s="139"/>
      <c r="B260" s="140"/>
      <c r="C260" s="103" t="s">
        <v>127</v>
      </c>
      <c r="D260" s="57"/>
      <c r="E260" s="54"/>
      <c r="F260" s="88"/>
      <c r="G260" s="55" t="s">
        <v>75</v>
      </c>
      <c r="H260" s="54"/>
      <c r="I260" s="54"/>
      <c r="J260" s="55" t="s">
        <v>75</v>
      </c>
      <c r="K260" s="54"/>
      <c r="L260" s="54"/>
      <c r="M260" s="55" t="s">
        <v>75</v>
      </c>
      <c r="N260" s="88"/>
      <c r="O260" s="54"/>
      <c r="P260" s="88"/>
      <c r="Q260" s="55" t="s">
        <v>75</v>
      </c>
      <c r="R260" s="88"/>
      <c r="S260" s="54"/>
      <c r="T260" s="55" t="s">
        <v>75</v>
      </c>
      <c r="U260" s="54"/>
      <c r="V260" s="54"/>
      <c r="W260" s="54"/>
      <c r="X260" s="55" t="s">
        <v>75</v>
      </c>
      <c r="Y260" s="54"/>
      <c r="Z260" s="54"/>
      <c r="AA260" s="54"/>
      <c r="AB260" s="88"/>
      <c r="AC260" s="55" t="s">
        <v>75</v>
      </c>
      <c r="AD260" s="54"/>
      <c r="AE260" s="54"/>
      <c r="AF260" s="54"/>
      <c r="AG260" s="97" t="s">
        <v>101</v>
      </c>
      <c r="AH260" s="54"/>
      <c r="AI260" s="55" t="s">
        <v>75</v>
      </c>
      <c r="AJ260" s="56"/>
      <c r="AK260" s="54"/>
      <c r="AL260" s="55" t="s">
        <v>75</v>
      </c>
      <c r="AM260" s="56"/>
      <c r="AN260" s="56"/>
      <c r="AO260" s="56"/>
      <c r="AP260" s="56"/>
      <c r="AQ260" s="56">
        <f t="shared" si="45"/>
        <v>10</v>
      </c>
      <c r="AR260" s="31">
        <f t="shared" si="49"/>
        <v>102</v>
      </c>
      <c r="AS260" s="98">
        <f t="shared" si="47"/>
        <v>9.8039215686274508E-2</v>
      </c>
      <c r="AT260" s="16"/>
      <c r="AU260" s="16"/>
      <c r="AV260" s="16"/>
    </row>
    <row r="261" spans="1:48" ht="12.75" customHeight="1">
      <c r="A261" s="139"/>
      <c r="B261" s="143" t="s">
        <v>128</v>
      </c>
      <c r="C261" s="103" t="s">
        <v>124</v>
      </c>
      <c r="D261" s="57"/>
      <c r="E261" s="54"/>
      <c r="F261" s="54"/>
      <c r="G261" s="54"/>
      <c r="H261" s="54"/>
      <c r="I261" s="80"/>
      <c r="J261" s="54"/>
      <c r="K261" s="54"/>
      <c r="L261" s="54"/>
      <c r="M261" s="55" t="s">
        <v>75</v>
      </c>
      <c r="N261" s="54"/>
      <c r="O261" s="54"/>
      <c r="P261" s="54"/>
      <c r="Q261" s="54"/>
      <c r="R261" s="80"/>
      <c r="S261" s="54"/>
      <c r="T261" s="54"/>
      <c r="U261" s="54"/>
      <c r="V261" s="55" t="s">
        <v>75</v>
      </c>
      <c r="W261" s="54"/>
      <c r="X261" s="54"/>
      <c r="Y261" s="54"/>
      <c r="Z261" s="54"/>
      <c r="AA261" s="54"/>
      <c r="AB261" s="55" t="s">
        <v>75</v>
      </c>
      <c r="AC261" s="54"/>
      <c r="AD261" s="54"/>
      <c r="AE261" s="54"/>
      <c r="AF261" s="97" t="s">
        <v>101</v>
      </c>
      <c r="AG261" s="54"/>
      <c r="AH261" s="54"/>
      <c r="AI261" s="56"/>
      <c r="AJ261" s="106" t="s">
        <v>75</v>
      </c>
      <c r="AK261" s="54"/>
      <c r="AL261" s="55" t="s">
        <v>75</v>
      </c>
      <c r="AM261" s="56"/>
      <c r="AN261" s="56"/>
      <c r="AO261" s="56"/>
      <c r="AP261" s="56"/>
      <c r="AQ261" s="56">
        <f t="shared" si="45"/>
        <v>6</v>
      </c>
      <c r="AR261" s="31">
        <f t="shared" si="49"/>
        <v>102</v>
      </c>
      <c r="AS261" s="98">
        <f t="shared" si="47"/>
        <v>5.8823529411764705E-2</v>
      </c>
      <c r="AT261" s="16"/>
      <c r="AU261" s="16"/>
      <c r="AV261" s="16"/>
    </row>
    <row r="262" spans="1:48" ht="12.75" customHeight="1">
      <c r="A262" s="139"/>
      <c r="B262" s="139"/>
      <c r="C262" s="103" t="s">
        <v>125</v>
      </c>
      <c r="D262" s="57"/>
      <c r="E262" s="54"/>
      <c r="F262" s="54"/>
      <c r="G262" s="54"/>
      <c r="H262" s="54"/>
      <c r="I262" s="80"/>
      <c r="J262" s="54"/>
      <c r="K262" s="54"/>
      <c r="L262" s="54"/>
      <c r="M262" s="55" t="s">
        <v>75</v>
      </c>
      <c r="N262" s="54"/>
      <c r="O262" s="54"/>
      <c r="P262" s="54"/>
      <c r="Q262" s="54"/>
      <c r="R262" s="54"/>
      <c r="S262" s="54"/>
      <c r="T262" s="54"/>
      <c r="U262" s="54"/>
      <c r="V262" s="55" t="s">
        <v>75</v>
      </c>
      <c r="W262" s="54"/>
      <c r="X262" s="54"/>
      <c r="Y262" s="54"/>
      <c r="Z262" s="54"/>
      <c r="AA262" s="54"/>
      <c r="AB262" s="55" t="s">
        <v>75</v>
      </c>
      <c r="AC262" s="54"/>
      <c r="AD262" s="54"/>
      <c r="AE262" s="54"/>
      <c r="AF262" s="97" t="s">
        <v>101</v>
      </c>
      <c r="AG262" s="54"/>
      <c r="AH262" s="54"/>
      <c r="AI262" s="56"/>
      <c r="AJ262" s="106" t="s">
        <v>75</v>
      </c>
      <c r="AK262" s="54"/>
      <c r="AL262" s="55" t="s">
        <v>75</v>
      </c>
      <c r="AM262" s="56"/>
      <c r="AN262" s="56"/>
      <c r="AO262" s="56"/>
      <c r="AP262" s="56"/>
      <c r="AQ262" s="56">
        <f t="shared" si="45"/>
        <v>6</v>
      </c>
      <c r="AR262" s="31">
        <f t="shared" si="49"/>
        <v>102</v>
      </c>
      <c r="AS262" s="98">
        <f t="shared" si="47"/>
        <v>5.8823529411764705E-2</v>
      </c>
      <c r="AT262" s="16"/>
      <c r="AU262" s="16"/>
      <c r="AV262" s="16"/>
    </row>
    <row r="263" spans="1:48" ht="12.75" customHeight="1">
      <c r="A263" s="139"/>
      <c r="B263" s="139"/>
      <c r="C263" s="103" t="s">
        <v>126</v>
      </c>
      <c r="D263" s="57"/>
      <c r="E263" s="54"/>
      <c r="F263" s="54"/>
      <c r="G263" s="54"/>
      <c r="H263" s="54"/>
      <c r="I263" s="54"/>
      <c r="J263" s="54"/>
      <c r="K263" s="54"/>
      <c r="L263" s="54"/>
      <c r="M263" s="55" t="s">
        <v>75</v>
      </c>
      <c r="N263" s="54"/>
      <c r="O263" s="54"/>
      <c r="P263" s="54"/>
      <c r="Q263" s="54"/>
      <c r="R263" s="54"/>
      <c r="S263" s="54"/>
      <c r="T263" s="54"/>
      <c r="U263" s="54"/>
      <c r="V263" s="55" t="s">
        <v>75</v>
      </c>
      <c r="W263" s="54"/>
      <c r="X263" s="54"/>
      <c r="Y263" s="54"/>
      <c r="Z263" s="54"/>
      <c r="AA263" s="54"/>
      <c r="AB263" s="54"/>
      <c r="AC263" s="55" t="s">
        <v>75</v>
      </c>
      <c r="AD263" s="54"/>
      <c r="AE263" s="54"/>
      <c r="AF263" s="97" t="s">
        <v>101</v>
      </c>
      <c r="AG263" s="54"/>
      <c r="AH263" s="54"/>
      <c r="AI263" s="56"/>
      <c r="AJ263" s="106" t="s">
        <v>75</v>
      </c>
      <c r="AK263" s="81"/>
      <c r="AL263" s="55" t="s">
        <v>75</v>
      </c>
      <c r="AM263" s="56"/>
      <c r="AN263" s="56"/>
      <c r="AO263" s="56"/>
      <c r="AP263" s="56"/>
      <c r="AQ263" s="56">
        <f t="shared" si="45"/>
        <v>6</v>
      </c>
      <c r="AR263" s="31">
        <f t="shared" si="49"/>
        <v>102</v>
      </c>
      <c r="AS263" s="98">
        <f t="shared" si="47"/>
        <v>5.8823529411764705E-2</v>
      </c>
      <c r="AT263" s="16"/>
      <c r="AU263" s="16"/>
      <c r="AV263" s="16"/>
    </row>
    <row r="264" spans="1:48" ht="12.75" customHeight="1">
      <c r="A264" s="139"/>
      <c r="B264" s="140"/>
      <c r="C264" s="103" t="s">
        <v>127</v>
      </c>
      <c r="D264" s="57"/>
      <c r="E264" s="54"/>
      <c r="F264" s="54"/>
      <c r="G264" s="55" t="s">
        <v>75</v>
      </c>
      <c r="H264" s="54"/>
      <c r="I264" s="54"/>
      <c r="J264" s="55" t="s">
        <v>75</v>
      </c>
      <c r="K264" s="54"/>
      <c r="L264" s="54"/>
      <c r="M264" s="54"/>
      <c r="N264" s="54"/>
      <c r="O264" s="54"/>
      <c r="P264" s="54"/>
      <c r="Q264" s="54"/>
      <c r="R264" s="54"/>
      <c r="S264" s="55" t="s">
        <v>75</v>
      </c>
      <c r="T264" s="115"/>
      <c r="U264" s="54"/>
      <c r="V264" s="55" t="s">
        <v>75</v>
      </c>
      <c r="W264" s="54"/>
      <c r="X264" s="54"/>
      <c r="Y264" s="55" t="s">
        <v>75</v>
      </c>
      <c r="Z264" s="54"/>
      <c r="AA264" s="55" t="s">
        <v>75</v>
      </c>
      <c r="AB264" s="54"/>
      <c r="AC264" s="54"/>
      <c r="AD264" s="55" t="s">
        <v>75</v>
      </c>
      <c r="AE264" s="55" t="s">
        <v>75</v>
      </c>
      <c r="AF264" s="97" t="s">
        <v>101</v>
      </c>
      <c r="AG264" s="54"/>
      <c r="AH264" s="55" t="s">
        <v>75</v>
      </c>
      <c r="AI264" s="56"/>
      <c r="AJ264" s="56"/>
      <c r="AK264" s="54"/>
      <c r="AL264" s="54"/>
      <c r="AM264" s="56"/>
      <c r="AN264" s="56"/>
      <c r="AO264" s="56"/>
      <c r="AP264" s="56"/>
      <c r="AQ264" s="56">
        <f t="shared" si="45"/>
        <v>10</v>
      </c>
      <c r="AR264" s="31">
        <f t="shared" si="49"/>
        <v>102</v>
      </c>
      <c r="AS264" s="98">
        <f t="shared" si="47"/>
        <v>9.8039215686274508E-2</v>
      </c>
      <c r="AT264" s="16"/>
      <c r="AU264" s="16"/>
      <c r="AV264" s="16"/>
    </row>
    <row r="265" spans="1:48" ht="12.75" customHeight="1">
      <c r="A265" s="139"/>
      <c r="B265" s="143" t="s">
        <v>129</v>
      </c>
      <c r="C265" s="103" t="s">
        <v>124</v>
      </c>
      <c r="D265" s="100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5" t="s">
        <v>75</v>
      </c>
      <c r="W265" s="54"/>
      <c r="X265" s="54"/>
      <c r="Y265" s="54"/>
      <c r="Z265" s="54"/>
      <c r="AA265" s="54"/>
      <c r="AB265" s="54"/>
      <c r="AC265" s="55" t="s">
        <v>75</v>
      </c>
      <c r="AD265" s="54"/>
      <c r="AE265" s="54"/>
      <c r="AF265" s="54"/>
      <c r="AG265" s="54"/>
      <c r="AH265" s="54"/>
      <c r="AI265" s="56"/>
      <c r="AJ265" s="106" t="s">
        <v>75</v>
      </c>
      <c r="AK265" s="55" t="s">
        <v>75</v>
      </c>
      <c r="AL265" s="54"/>
      <c r="AM265" s="56"/>
      <c r="AN265" s="56"/>
      <c r="AO265" s="56"/>
      <c r="AP265" s="56"/>
      <c r="AQ265" s="56">
        <f t="shared" si="45"/>
        <v>4</v>
      </c>
      <c r="AR265" s="31">
        <f t="shared" ref="AR265:AR268" si="50">34*2</f>
        <v>68</v>
      </c>
      <c r="AS265" s="98">
        <f t="shared" si="47"/>
        <v>5.8823529411764705E-2</v>
      </c>
      <c r="AT265" s="16"/>
      <c r="AU265" s="16"/>
      <c r="AV265" s="16"/>
    </row>
    <row r="266" spans="1:48" ht="12.75" customHeight="1">
      <c r="A266" s="139"/>
      <c r="B266" s="139"/>
      <c r="C266" s="103" t="s">
        <v>125</v>
      </c>
      <c r="D266" s="57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5" t="s">
        <v>75</v>
      </c>
      <c r="W266" s="54"/>
      <c r="X266" s="54"/>
      <c r="Y266" s="54"/>
      <c r="Z266" s="54"/>
      <c r="AA266" s="54"/>
      <c r="AB266" s="54"/>
      <c r="AC266" s="55" t="s">
        <v>75</v>
      </c>
      <c r="AD266" s="54"/>
      <c r="AE266" s="54"/>
      <c r="AF266" s="54"/>
      <c r="AG266" s="54"/>
      <c r="AH266" s="54"/>
      <c r="AI266" s="56"/>
      <c r="AJ266" s="106" t="s">
        <v>75</v>
      </c>
      <c r="AK266" s="55" t="s">
        <v>75</v>
      </c>
      <c r="AL266" s="54"/>
      <c r="AM266" s="56"/>
      <c r="AN266" s="56"/>
      <c r="AO266" s="56"/>
      <c r="AP266" s="56"/>
      <c r="AQ266" s="56">
        <f t="shared" si="45"/>
        <v>4</v>
      </c>
      <c r="AR266" s="31">
        <f t="shared" si="50"/>
        <v>68</v>
      </c>
      <c r="AS266" s="98">
        <f t="shared" si="47"/>
        <v>5.8823529411764705E-2</v>
      </c>
      <c r="AT266" s="16"/>
      <c r="AU266" s="16"/>
      <c r="AV266" s="16"/>
    </row>
    <row r="267" spans="1:48" ht="12.75" customHeight="1">
      <c r="A267" s="139"/>
      <c r="B267" s="139"/>
      <c r="C267" s="103" t="s">
        <v>126</v>
      </c>
      <c r="D267" s="57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5" t="s">
        <v>75</v>
      </c>
      <c r="W267" s="54"/>
      <c r="X267" s="54"/>
      <c r="Y267" s="54"/>
      <c r="Z267" s="54"/>
      <c r="AA267" s="54"/>
      <c r="AB267" s="54"/>
      <c r="AC267" s="55" t="s">
        <v>75</v>
      </c>
      <c r="AD267" s="54"/>
      <c r="AE267" s="54"/>
      <c r="AF267" s="54"/>
      <c r="AG267" s="54"/>
      <c r="AH267" s="54"/>
      <c r="AI267" s="56"/>
      <c r="AJ267" s="106" t="s">
        <v>75</v>
      </c>
      <c r="AK267" s="55" t="s">
        <v>75</v>
      </c>
      <c r="AL267" s="54"/>
      <c r="AM267" s="56"/>
      <c r="AN267" s="56"/>
      <c r="AO267" s="56"/>
      <c r="AP267" s="56"/>
      <c r="AQ267" s="56">
        <f t="shared" si="45"/>
        <v>4</v>
      </c>
      <c r="AR267" s="31">
        <f t="shared" si="50"/>
        <v>68</v>
      </c>
      <c r="AS267" s="98">
        <f t="shared" si="47"/>
        <v>5.8823529411764705E-2</v>
      </c>
      <c r="AT267" s="16"/>
      <c r="AU267" s="16"/>
      <c r="AV267" s="16"/>
    </row>
    <row r="268" spans="1:48" ht="12.75" customHeight="1">
      <c r="A268" s="139"/>
      <c r="B268" s="140"/>
      <c r="C268" s="103" t="s">
        <v>127</v>
      </c>
      <c r="D268" s="100"/>
      <c r="E268" s="54"/>
      <c r="F268" s="54"/>
      <c r="G268" s="54"/>
      <c r="H268" s="54"/>
      <c r="I268" s="54"/>
      <c r="J268" s="54"/>
      <c r="K268" s="54"/>
      <c r="L268" s="115"/>
      <c r="M268" s="54"/>
      <c r="N268" s="115"/>
      <c r="O268" s="54"/>
      <c r="P268" s="54"/>
      <c r="Q268" s="54"/>
      <c r="R268" s="54"/>
      <c r="S268" s="54"/>
      <c r="T268" s="54"/>
      <c r="U268" s="54"/>
      <c r="V268" s="55" t="s">
        <v>75</v>
      </c>
      <c r="W268" s="54"/>
      <c r="X268" s="54"/>
      <c r="Y268" s="54"/>
      <c r="Z268" s="54"/>
      <c r="AA268" s="55" t="s">
        <v>75</v>
      </c>
      <c r="AB268" s="54"/>
      <c r="AC268" s="54"/>
      <c r="AD268" s="54"/>
      <c r="AE268" s="54"/>
      <c r="AF268" s="54"/>
      <c r="AG268" s="55" t="s">
        <v>75</v>
      </c>
      <c r="AH268" s="54"/>
      <c r="AI268" s="56"/>
      <c r="AJ268" s="56"/>
      <c r="AK268" s="54"/>
      <c r="AL268" s="54"/>
      <c r="AM268" s="56"/>
      <c r="AN268" s="56"/>
      <c r="AO268" s="56"/>
      <c r="AP268" s="56"/>
      <c r="AQ268" s="56">
        <f t="shared" si="45"/>
        <v>3</v>
      </c>
      <c r="AR268" s="31">
        <f t="shared" si="50"/>
        <v>68</v>
      </c>
      <c r="AS268" s="98">
        <f t="shared" si="47"/>
        <v>4.4117647058823532E-2</v>
      </c>
      <c r="AT268" s="16"/>
      <c r="AU268" s="16"/>
      <c r="AV268" s="16"/>
    </row>
    <row r="269" spans="1:48" ht="13.5" customHeight="1">
      <c r="A269" s="139"/>
      <c r="B269" s="143" t="s">
        <v>130</v>
      </c>
      <c r="C269" s="103" t="s">
        <v>124</v>
      </c>
      <c r="D269" s="100"/>
      <c r="E269" s="54"/>
      <c r="F269" s="54"/>
      <c r="G269" s="54"/>
      <c r="H269" s="55" t="s">
        <v>79</v>
      </c>
      <c r="I269" s="54"/>
      <c r="J269" s="54"/>
      <c r="K269" s="55" t="s">
        <v>79</v>
      </c>
      <c r="L269" s="54"/>
      <c r="M269" s="54"/>
      <c r="N269" s="54"/>
      <c r="O269" s="54"/>
      <c r="P269" s="55" t="s">
        <v>79</v>
      </c>
      <c r="Q269" s="54"/>
      <c r="R269" s="54"/>
      <c r="S269" s="54"/>
      <c r="T269" s="55" t="s">
        <v>75</v>
      </c>
      <c r="U269" s="54"/>
      <c r="V269" s="54"/>
      <c r="W269" s="54"/>
      <c r="X269" s="54"/>
      <c r="Y269" s="54"/>
      <c r="Z269" s="55" t="s">
        <v>79</v>
      </c>
      <c r="AA269" s="54"/>
      <c r="AB269" s="54"/>
      <c r="AC269" s="54"/>
      <c r="AD269" s="54"/>
      <c r="AE269" s="54"/>
      <c r="AF269" s="54"/>
      <c r="AG269" s="54"/>
      <c r="AH269" s="55" t="s">
        <v>79</v>
      </c>
      <c r="AI269" s="106" t="s">
        <v>75</v>
      </c>
      <c r="AJ269" s="56"/>
      <c r="AK269" s="54"/>
      <c r="AL269" s="54"/>
      <c r="AM269" s="56"/>
      <c r="AN269" s="56"/>
      <c r="AO269" s="56"/>
      <c r="AP269" s="56"/>
      <c r="AQ269" s="56">
        <f t="shared" si="45"/>
        <v>7</v>
      </c>
      <c r="AR269" s="31">
        <f t="shared" ref="AR269:AR276" si="51">34*1</f>
        <v>34</v>
      </c>
      <c r="AS269" s="98">
        <f t="shared" si="47"/>
        <v>0.20588235294117646</v>
      </c>
      <c r="AT269" s="16"/>
      <c r="AU269" s="16"/>
      <c r="AV269" s="16"/>
    </row>
    <row r="270" spans="1:48" ht="12.75" customHeight="1">
      <c r="A270" s="139"/>
      <c r="B270" s="139"/>
      <c r="C270" s="103" t="s">
        <v>125</v>
      </c>
      <c r="D270" s="57"/>
      <c r="E270" s="54"/>
      <c r="F270" s="54"/>
      <c r="G270" s="54"/>
      <c r="H270" s="55" t="s">
        <v>79</v>
      </c>
      <c r="I270" s="54"/>
      <c r="J270" s="54"/>
      <c r="K270" s="55" t="s">
        <v>79</v>
      </c>
      <c r="L270" s="54"/>
      <c r="M270" s="54"/>
      <c r="N270" s="54"/>
      <c r="O270" s="54"/>
      <c r="P270" s="55" t="s">
        <v>79</v>
      </c>
      <c r="Q270" s="54"/>
      <c r="R270" s="54"/>
      <c r="S270" s="54"/>
      <c r="T270" s="55" t="s">
        <v>75</v>
      </c>
      <c r="U270" s="54"/>
      <c r="V270" s="54"/>
      <c r="W270" s="54"/>
      <c r="X270" s="54"/>
      <c r="Y270" s="54"/>
      <c r="Z270" s="55" t="s">
        <v>79</v>
      </c>
      <c r="AA270" s="54"/>
      <c r="AB270" s="54"/>
      <c r="AC270" s="54"/>
      <c r="AD270" s="54"/>
      <c r="AE270" s="54"/>
      <c r="AF270" s="54"/>
      <c r="AG270" s="54"/>
      <c r="AH270" s="55" t="s">
        <v>79</v>
      </c>
      <c r="AI270" s="106" t="s">
        <v>75</v>
      </c>
      <c r="AJ270" s="56"/>
      <c r="AK270" s="54"/>
      <c r="AL270" s="54"/>
      <c r="AM270" s="56"/>
      <c r="AN270" s="56"/>
      <c r="AO270" s="56"/>
      <c r="AP270" s="56"/>
      <c r="AQ270" s="56">
        <f t="shared" si="45"/>
        <v>7</v>
      </c>
      <c r="AR270" s="31">
        <f t="shared" si="51"/>
        <v>34</v>
      </c>
      <c r="AS270" s="98">
        <f t="shared" si="47"/>
        <v>0.20588235294117646</v>
      </c>
      <c r="AT270" s="16"/>
      <c r="AU270" s="16"/>
      <c r="AV270" s="16"/>
    </row>
    <row r="271" spans="1:48" ht="12.75" customHeight="1">
      <c r="A271" s="139"/>
      <c r="B271" s="139"/>
      <c r="C271" s="103" t="s">
        <v>126</v>
      </c>
      <c r="D271" s="57"/>
      <c r="E271" s="54"/>
      <c r="F271" s="54"/>
      <c r="G271" s="54"/>
      <c r="H271" s="55" t="s">
        <v>79</v>
      </c>
      <c r="I271" s="54"/>
      <c r="J271" s="54"/>
      <c r="K271" s="55" t="s">
        <v>79</v>
      </c>
      <c r="L271" s="54"/>
      <c r="M271" s="54"/>
      <c r="N271" s="54"/>
      <c r="O271" s="54"/>
      <c r="P271" s="55" t="s">
        <v>79</v>
      </c>
      <c r="Q271" s="54"/>
      <c r="R271" s="54"/>
      <c r="S271" s="54"/>
      <c r="T271" s="91" t="s">
        <v>75</v>
      </c>
      <c r="U271" s="54"/>
      <c r="V271" s="54"/>
      <c r="W271" s="54"/>
      <c r="X271" s="54"/>
      <c r="Y271" s="54"/>
      <c r="Z271" s="55" t="s">
        <v>79</v>
      </c>
      <c r="AA271" s="54"/>
      <c r="AB271" s="54"/>
      <c r="AC271" s="54"/>
      <c r="AD271" s="54"/>
      <c r="AE271" s="54"/>
      <c r="AF271" s="54"/>
      <c r="AG271" s="54"/>
      <c r="AH271" s="55" t="s">
        <v>79</v>
      </c>
      <c r="AI271" s="106" t="s">
        <v>75</v>
      </c>
      <c r="AJ271" s="56"/>
      <c r="AK271" s="54"/>
      <c r="AL271" s="54"/>
      <c r="AM271" s="56"/>
      <c r="AN271" s="56"/>
      <c r="AO271" s="56"/>
      <c r="AP271" s="56"/>
      <c r="AQ271" s="56">
        <f t="shared" si="45"/>
        <v>7</v>
      </c>
      <c r="AR271" s="31">
        <f t="shared" si="51"/>
        <v>34</v>
      </c>
      <c r="AS271" s="98">
        <f t="shared" si="47"/>
        <v>0.20588235294117646</v>
      </c>
      <c r="AT271" s="16"/>
      <c r="AU271" s="16"/>
      <c r="AV271" s="16"/>
    </row>
    <row r="272" spans="1:48" ht="12.75" customHeight="1">
      <c r="A272" s="139"/>
      <c r="B272" s="140"/>
      <c r="C272" s="103" t="s">
        <v>127</v>
      </c>
      <c r="D272" s="100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31"/>
      <c r="T272" s="55" t="s">
        <v>75</v>
      </c>
      <c r="U272" s="54"/>
      <c r="V272" s="115"/>
      <c r="W272" s="54"/>
      <c r="X272" s="54"/>
      <c r="Y272" s="54"/>
      <c r="Z272" s="54"/>
      <c r="AA272" s="54"/>
      <c r="AB272" s="54"/>
      <c r="AC272" s="55" t="s">
        <v>75</v>
      </c>
      <c r="AD272" s="54"/>
      <c r="AE272" s="54"/>
      <c r="AF272" s="54"/>
      <c r="AG272" s="54"/>
      <c r="AH272" s="54"/>
      <c r="AI272" s="113" t="s">
        <v>75</v>
      </c>
      <c r="AJ272" s="116"/>
      <c r="AK272" s="115"/>
      <c r="AL272" s="54"/>
      <c r="AM272" s="56"/>
      <c r="AN272" s="56"/>
      <c r="AO272" s="56"/>
      <c r="AP272" s="56"/>
      <c r="AQ272" s="56">
        <f t="shared" si="45"/>
        <v>3</v>
      </c>
      <c r="AR272" s="31">
        <f t="shared" si="51"/>
        <v>34</v>
      </c>
      <c r="AS272" s="98">
        <f t="shared" si="47"/>
        <v>8.8235294117647065E-2</v>
      </c>
      <c r="AT272" s="16"/>
      <c r="AU272" s="16"/>
      <c r="AV272" s="16"/>
    </row>
    <row r="273" spans="1:48" ht="12.75" customHeight="1">
      <c r="A273" s="139"/>
      <c r="B273" s="143" t="s">
        <v>131</v>
      </c>
      <c r="C273" s="103" t="s">
        <v>124</v>
      </c>
      <c r="D273" s="57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117" t="s">
        <v>75</v>
      </c>
      <c r="Y273" s="54"/>
      <c r="Z273" s="54"/>
      <c r="AA273" s="54"/>
      <c r="AB273" s="54"/>
      <c r="AC273" s="115"/>
      <c r="AD273" s="54"/>
      <c r="AE273" s="54"/>
      <c r="AF273" s="54"/>
      <c r="AG273" s="97" t="s">
        <v>101</v>
      </c>
      <c r="AH273" s="117" t="s">
        <v>75</v>
      </c>
      <c r="AI273" s="31"/>
      <c r="AJ273" s="56"/>
      <c r="AK273" s="54"/>
      <c r="AL273" s="54"/>
      <c r="AM273" s="56"/>
      <c r="AN273" s="56"/>
      <c r="AO273" s="56"/>
      <c r="AP273" s="56"/>
      <c r="AQ273" s="56">
        <f t="shared" si="45"/>
        <v>3</v>
      </c>
      <c r="AR273" s="31">
        <f t="shared" si="51"/>
        <v>34</v>
      </c>
      <c r="AS273" s="98">
        <f t="shared" si="47"/>
        <v>8.8235294117647065E-2</v>
      </c>
      <c r="AT273" s="16"/>
      <c r="AU273" s="16"/>
      <c r="AV273" s="16"/>
    </row>
    <row r="274" spans="1:48" ht="12.75" customHeight="1">
      <c r="A274" s="139"/>
      <c r="B274" s="139"/>
      <c r="C274" s="103" t="s">
        <v>125</v>
      </c>
      <c r="D274" s="57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117" t="s">
        <v>75</v>
      </c>
      <c r="Y274" s="54"/>
      <c r="Z274" s="54"/>
      <c r="AA274" s="54"/>
      <c r="AB274" s="54"/>
      <c r="AC274" s="54"/>
      <c r="AD274" s="54"/>
      <c r="AE274" s="54"/>
      <c r="AF274" s="54"/>
      <c r="AG274" s="97" t="s">
        <v>101</v>
      </c>
      <c r="AH274" s="117" t="s">
        <v>75</v>
      </c>
      <c r="AI274" s="31"/>
      <c r="AJ274" s="31"/>
      <c r="AK274" s="54"/>
      <c r="AL274" s="54"/>
      <c r="AM274" s="56"/>
      <c r="AN274" s="56"/>
      <c r="AO274" s="56"/>
      <c r="AP274" s="56"/>
      <c r="AQ274" s="56">
        <f t="shared" si="45"/>
        <v>3</v>
      </c>
      <c r="AR274" s="31">
        <f t="shared" si="51"/>
        <v>34</v>
      </c>
      <c r="AS274" s="98">
        <f t="shared" si="47"/>
        <v>8.8235294117647065E-2</v>
      </c>
      <c r="AT274" s="16"/>
      <c r="AU274" s="16"/>
      <c r="AV274" s="16"/>
    </row>
    <row r="275" spans="1:48" ht="12.75" customHeight="1">
      <c r="A275" s="139"/>
      <c r="B275" s="139"/>
      <c r="C275" s="103" t="s">
        <v>126</v>
      </c>
      <c r="D275" s="57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117" t="s">
        <v>75</v>
      </c>
      <c r="Y275" s="54"/>
      <c r="Z275" s="54"/>
      <c r="AA275" s="54"/>
      <c r="AB275" s="54"/>
      <c r="AC275" s="54"/>
      <c r="AD275" s="54"/>
      <c r="AE275" s="54"/>
      <c r="AF275" s="54"/>
      <c r="AG275" s="97" t="s">
        <v>101</v>
      </c>
      <c r="AH275" s="117" t="s">
        <v>75</v>
      </c>
      <c r="AI275" s="31"/>
      <c r="AJ275" s="31"/>
      <c r="AK275" s="54"/>
      <c r="AL275" s="54"/>
      <c r="AM275" s="56"/>
      <c r="AN275" s="56"/>
      <c r="AO275" s="56"/>
      <c r="AP275" s="56"/>
      <c r="AQ275" s="56">
        <f t="shared" si="45"/>
        <v>3</v>
      </c>
      <c r="AR275" s="31">
        <f t="shared" si="51"/>
        <v>34</v>
      </c>
      <c r="AS275" s="98">
        <f t="shared" si="47"/>
        <v>8.8235294117647065E-2</v>
      </c>
      <c r="AT275" s="16"/>
      <c r="AU275" s="16"/>
      <c r="AV275" s="16"/>
    </row>
    <row r="276" spans="1:48" ht="12.75" customHeight="1">
      <c r="A276" s="139"/>
      <c r="B276" s="144"/>
      <c r="C276" s="103" t="s">
        <v>127</v>
      </c>
      <c r="D276" s="100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117" t="s">
        <v>75</v>
      </c>
      <c r="Y276" s="54"/>
      <c r="Z276" s="54"/>
      <c r="AA276" s="54"/>
      <c r="AB276" s="54"/>
      <c r="AC276" s="54"/>
      <c r="AD276" s="54"/>
      <c r="AE276" s="54"/>
      <c r="AF276" s="54"/>
      <c r="AG276" s="97" t="s">
        <v>101</v>
      </c>
      <c r="AH276" s="117" t="s">
        <v>75</v>
      </c>
      <c r="AI276" s="31"/>
      <c r="AJ276" s="54"/>
      <c r="AK276" s="54"/>
      <c r="AL276" s="54"/>
      <c r="AM276" s="56"/>
      <c r="AN276" s="56"/>
      <c r="AO276" s="56"/>
      <c r="AP276" s="56"/>
      <c r="AQ276" s="56">
        <f t="shared" si="45"/>
        <v>3</v>
      </c>
      <c r="AR276" s="31">
        <f t="shared" si="51"/>
        <v>34</v>
      </c>
      <c r="AS276" s="98">
        <f t="shared" si="47"/>
        <v>8.8235294117647065E-2</v>
      </c>
      <c r="AT276" s="16"/>
      <c r="AU276" s="16"/>
      <c r="AV276" s="16"/>
    </row>
    <row r="277" spans="1:48" ht="12.75" customHeight="1">
      <c r="A277" s="139"/>
      <c r="B277" s="143" t="s">
        <v>115</v>
      </c>
      <c r="C277" s="103" t="s">
        <v>124</v>
      </c>
      <c r="D277" s="57"/>
      <c r="E277" s="54"/>
      <c r="F277" s="54"/>
      <c r="G277" s="54"/>
      <c r="H277" s="54"/>
      <c r="I277" s="54"/>
      <c r="J277" s="54"/>
      <c r="K277" s="54"/>
      <c r="L277" s="54"/>
      <c r="M277" s="96" t="s">
        <v>75</v>
      </c>
      <c r="N277" s="54"/>
      <c r="O277" s="54"/>
      <c r="P277" s="54"/>
      <c r="Q277" s="54"/>
      <c r="R277" s="54"/>
      <c r="S277" s="54"/>
      <c r="T277" s="54"/>
      <c r="U277" s="54"/>
      <c r="V277" s="54"/>
      <c r="W277" s="96" t="s">
        <v>75</v>
      </c>
      <c r="X277" s="54"/>
      <c r="Y277" s="54"/>
      <c r="Z277" s="54"/>
      <c r="AA277" s="54"/>
      <c r="AB277" s="54"/>
      <c r="AC277" s="54"/>
      <c r="AD277" s="54"/>
      <c r="AE277" s="54"/>
      <c r="AF277" s="54"/>
      <c r="AG277" s="97" t="s">
        <v>101</v>
      </c>
      <c r="AH277" s="54"/>
      <c r="AI277" s="31"/>
      <c r="AJ277" s="54"/>
      <c r="AK277" s="54"/>
      <c r="AL277" s="54"/>
      <c r="AM277" s="56"/>
      <c r="AN277" s="56"/>
      <c r="AO277" s="56"/>
      <c r="AP277" s="56"/>
      <c r="AQ277" s="56">
        <f t="shared" si="45"/>
        <v>3</v>
      </c>
      <c r="AR277" s="31">
        <f t="shared" ref="AR277:AR280" si="52">34*3</f>
        <v>102</v>
      </c>
      <c r="AS277" s="98">
        <f t="shared" si="47"/>
        <v>2.9411764705882353E-2</v>
      </c>
      <c r="AT277" s="16"/>
      <c r="AU277" s="16"/>
      <c r="AV277" s="16"/>
    </row>
    <row r="278" spans="1:48" ht="12.75" customHeight="1">
      <c r="A278" s="139"/>
      <c r="B278" s="139"/>
      <c r="C278" s="103" t="s">
        <v>125</v>
      </c>
      <c r="D278" s="100"/>
      <c r="E278" s="54"/>
      <c r="F278" s="54"/>
      <c r="G278" s="54"/>
      <c r="H278" s="54"/>
      <c r="I278" s="54"/>
      <c r="J278" s="54"/>
      <c r="K278" s="54"/>
      <c r="L278" s="54"/>
      <c r="M278" s="96" t="s">
        <v>75</v>
      </c>
      <c r="N278" s="54"/>
      <c r="O278" s="54"/>
      <c r="P278" s="54"/>
      <c r="Q278" s="54"/>
      <c r="R278" s="54"/>
      <c r="S278" s="54"/>
      <c r="T278" s="54"/>
      <c r="U278" s="54"/>
      <c r="V278" s="54"/>
      <c r="W278" s="96" t="s">
        <v>75</v>
      </c>
      <c r="X278" s="54"/>
      <c r="Y278" s="54"/>
      <c r="Z278" s="54"/>
      <c r="AA278" s="54"/>
      <c r="AB278" s="54"/>
      <c r="AC278" s="54"/>
      <c r="AD278" s="54"/>
      <c r="AE278" s="54"/>
      <c r="AF278" s="31"/>
      <c r="AG278" s="97" t="s">
        <v>101</v>
      </c>
      <c r="AH278" s="54"/>
      <c r="AI278" s="54"/>
      <c r="AJ278" s="56"/>
      <c r="AK278" s="31"/>
      <c r="AL278" s="54"/>
      <c r="AM278" s="56"/>
      <c r="AN278" s="56"/>
      <c r="AO278" s="56"/>
      <c r="AP278" s="56"/>
      <c r="AQ278" s="56">
        <f t="shared" si="45"/>
        <v>3</v>
      </c>
      <c r="AR278" s="31">
        <f t="shared" si="52"/>
        <v>102</v>
      </c>
      <c r="AS278" s="98">
        <f t="shared" si="47"/>
        <v>2.9411764705882353E-2</v>
      </c>
      <c r="AT278" s="16"/>
      <c r="AU278" s="16"/>
      <c r="AV278" s="16"/>
    </row>
    <row r="279" spans="1:48" ht="12.75" customHeight="1">
      <c r="A279" s="139"/>
      <c r="B279" s="139"/>
      <c r="C279" s="103" t="s">
        <v>126</v>
      </c>
      <c r="D279" s="100"/>
      <c r="E279" s="54"/>
      <c r="F279" s="54"/>
      <c r="G279" s="54"/>
      <c r="H279" s="54"/>
      <c r="I279" s="54"/>
      <c r="J279" s="54"/>
      <c r="K279" s="54"/>
      <c r="L279" s="54"/>
      <c r="M279" s="55" t="s">
        <v>75</v>
      </c>
      <c r="N279" s="54"/>
      <c r="O279" s="54"/>
      <c r="P279" s="54"/>
      <c r="Q279" s="54"/>
      <c r="R279" s="54"/>
      <c r="S279" s="54"/>
      <c r="T279" s="54"/>
      <c r="U279" s="54"/>
      <c r="V279" s="54"/>
      <c r="W279" s="55" t="s">
        <v>75</v>
      </c>
      <c r="X279" s="54"/>
      <c r="Y279" s="54"/>
      <c r="Z279" s="54"/>
      <c r="AA279" s="54"/>
      <c r="AB279" s="54"/>
      <c r="AC279" s="54"/>
      <c r="AD279" s="54"/>
      <c r="AE279" s="54"/>
      <c r="AF279" s="31"/>
      <c r="AG279" s="97" t="s">
        <v>101</v>
      </c>
      <c r="AH279" s="54"/>
      <c r="AI279" s="54"/>
      <c r="AJ279" s="56"/>
      <c r="AK279" s="31"/>
      <c r="AL279" s="54"/>
      <c r="AM279" s="56"/>
      <c r="AN279" s="56"/>
      <c r="AO279" s="56"/>
      <c r="AP279" s="56"/>
      <c r="AQ279" s="56">
        <f t="shared" si="45"/>
        <v>3</v>
      </c>
      <c r="AR279" s="31">
        <f t="shared" si="52"/>
        <v>102</v>
      </c>
      <c r="AS279" s="98">
        <f t="shared" si="47"/>
        <v>2.9411764705882353E-2</v>
      </c>
      <c r="AT279" s="16"/>
      <c r="AU279" s="16"/>
      <c r="AV279" s="16"/>
    </row>
    <row r="280" spans="1:48" ht="12.75" customHeight="1">
      <c r="A280" s="139"/>
      <c r="B280" s="140"/>
      <c r="C280" s="103" t="s">
        <v>127</v>
      </c>
      <c r="D280" s="100"/>
      <c r="E280" s="54"/>
      <c r="F280" s="54"/>
      <c r="G280" s="54"/>
      <c r="H280" s="54"/>
      <c r="I280" s="54"/>
      <c r="J280" s="54"/>
      <c r="K280" s="54"/>
      <c r="L280" s="54"/>
      <c r="M280" s="96" t="s">
        <v>75</v>
      </c>
      <c r="N280" s="54"/>
      <c r="O280" s="54"/>
      <c r="P280" s="54"/>
      <c r="Q280" s="54"/>
      <c r="R280" s="54"/>
      <c r="S280" s="54"/>
      <c r="T280" s="54"/>
      <c r="U280" s="54"/>
      <c r="V280" s="54"/>
      <c r="W280" s="96" t="s">
        <v>75</v>
      </c>
      <c r="X280" s="54"/>
      <c r="Y280" s="54"/>
      <c r="Z280" s="54"/>
      <c r="AA280" s="54"/>
      <c r="AB280" s="54"/>
      <c r="AC280" s="54"/>
      <c r="AD280" s="54"/>
      <c r="AE280" s="54"/>
      <c r="AF280" s="31"/>
      <c r="AG280" s="97" t="s">
        <v>101</v>
      </c>
      <c r="AH280" s="56"/>
      <c r="AI280" s="56"/>
      <c r="AJ280" s="56"/>
      <c r="AK280" s="31"/>
      <c r="AL280" s="54"/>
      <c r="AM280" s="56"/>
      <c r="AN280" s="56"/>
      <c r="AO280" s="56"/>
      <c r="AP280" s="56"/>
      <c r="AQ280" s="56">
        <f t="shared" si="45"/>
        <v>3</v>
      </c>
      <c r="AR280" s="31">
        <f t="shared" si="52"/>
        <v>102</v>
      </c>
      <c r="AS280" s="98">
        <f t="shared" si="47"/>
        <v>2.9411764705882353E-2</v>
      </c>
      <c r="AT280" s="16"/>
      <c r="AU280" s="16"/>
      <c r="AV280" s="16"/>
    </row>
    <row r="281" spans="1:48" ht="12.75" customHeight="1">
      <c r="A281" s="139"/>
      <c r="B281" s="143" t="s">
        <v>116</v>
      </c>
      <c r="C281" s="103" t="s">
        <v>124</v>
      </c>
      <c r="D281" s="57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5" t="s">
        <v>75</v>
      </c>
      <c r="AB281" s="54"/>
      <c r="AC281" s="54"/>
      <c r="AD281" s="54"/>
      <c r="AE281" s="54"/>
      <c r="AF281" s="54"/>
      <c r="AG281" s="97" t="s">
        <v>101</v>
      </c>
      <c r="AH281" s="31"/>
      <c r="AI281" s="31"/>
      <c r="AJ281" s="56"/>
      <c r="AK281" s="54"/>
      <c r="AL281" s="54"/>
      <c r="AM281" s="56"/>
      <c r="AN281" s="106" t="s">
        <v>75</v>
      </c>
      <c r="AO281" s="118"/>
      <c r="AP281" s="106" t="s">
        <v>75</v>
      </c>
      <c r="AQ281" s="56">
        <f t="shared" si="45"/>
        <v>2</v>
      </c>
      <c r="AR281" s="31">
        <f t="shared" ref="AR281:AR288" si="53">34*2</f>
        <v>68</v>
      </c>
      <c r="AS281" s="98">
        <f t="shared" si="47"/>
        <v>2.9411764705882353E-2</v>
      </c>
      <c r="AT281" s="16"/>
      <c r="AU281" s="16"/>
      <c r="AV281" s="16"/>
    </row>
    <row r="282" spans="1:48" ht="12.75" customHeight="1">
      <c r="A282" s="139"/>
      <c r="B282" s="139"/>
      <c r="C282" s="103" t="s">
        <v>125</v>
      </c>
      <c r="D282" s="57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5" t="s">
        <v>75</v>
      </c>
      <c r="AB282" s="54"/>
      <c r="AC282" s="54"/>
      <c r="AD282" s="54"/>
      <c r="AE282" s="54"/>
      <c r="AF282" s="54"/>
      <c r="AG282" s="97" t="s">
        <v>101</v>
      </c>
      <c r="AH282" s="31"/>
      <c r="AI282" s="31"/>
      <c r="AJ282" s="56"/>
      <c r="AK282" s="54"/>
      <c r="AL282" s="54"/>
      <c r="AM282" s="56"/>
      <c r="AN282" s="106" t="s">
        <v>75</v>
      </c>
      <c r="AO282" s="118"/>
      <c r="AP282" s="106" t="s">
        <v>75</v>
      </c>
      <c r="AQ282" s="56">
        <f t="shared" si="45"/>
        <v>2</v>
      </c>
      <c r="AR282" s="31">
        <f t="shared" si="53"/>
        <v>68</v>
      </c>
      <c r="AS282" s="98">
        <f t="shared" si="47"/>
        <v>2.9411764705882353E-2</v>
      </c>
      <c r="AT282" s="16"/>
      <c r="AU282" s="16"/>
      <c r="AV282" s="16"/>
    </row>
    <row r="283" spans="1:48" ht="12.75" customHeight="1">
      <c r="A283" s="139"/>
      <c r="B283" s="139"/>
      <c r="C283" s="103" t="s">
        <v>126</v>
      </c>
      <c r="D283" s="57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5" t="s">
        <v>75</v>
      </c>
      <c r="AB283" s="54"/>
      <c r="AC283" s="54"/>
      <c r="AD283" s="54"/>
      <c r="AE283" s="54"/>
      <c r="AF283" s="54"/>
      <c r="AG283" s="97" t="s">
        <v>101</v>
      </c>
      <c r="AH283" s="31"/>
      <c r="AI283" s="31"/>
      <c r="AJ283" s="56"/>
      <c r="AK283" s="54"/>
      <c r="AL283" s="54"/>
      <c r="AM283" s="56"/>
      <c r="AN283" s="106" t="s">
        <v>75</v>
      </c>
      <c r="AO283" s="118"/>
      <c r="AP283" s="106" t="s">
        <v>75</v>
      </c>
      <c r="AQ283" s="56">
        <f t="shared" si="45"/>
        <v>2</v>
      </c>
      <c r="AR283" s="31">
        <f t="shared" si="53"/>
        <v>68</v>
      </c>
      <c r="AS283" s="98">
        <f t="shared" si="47"/>
        <v>2.9411764705882353E-2</v>
      </c>
      <c r="AT283" s="16"/>
      <c r="AU283" s="16"/>
      <c r="AV283" s="16"/>
    </row>
    <row r="284" spans="1:48" ht="12.75" customHeight="1">
      <c r="A284" s="139"/>
      <c r="B284" s="140"/>
      <c r="C284" s="103" t="s">
        <v>127</v>
      </c>
      <c r="D284" s="57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5" t="s">
        <v>75</v>
      </c>
      <c r="AB284" s="54"/>
      <c r="AC284" s="54"/>
      <c r="AD284" s="54"/>
      <c r="AE284" s="54"/>
      <c r="AF284" s="54"/>
      <c r="AG284" s="97" t="s">
        <v>101</v>
      </c>
      <c r="AH284" s="31"/>
      <c r="AI284" s="31"/>
      <c r="AJ284" s="56"/>
      <c r="AK284" s="54"/>
      <c r="AL284" s="54"/>
      <c r="AM284" s="56"/>
      <c r="AN284" s="106" t="s">
        <v>75</v>
      </c>
      <c r="AO284" s="118"/>
      <c r="AP284" s="106" t="s">
        <v>75</v>
      </c>
      <c r="AQ284" s="56">
        <f t="shared" si="45"/>
        <v>2</v>
      </c>
      <c r="AR284" s="31">
        <f t="shared" si="53"/>
        <v>68</v>
      </c>
      <c r="AS284" s="98">
        <f t="shared" si="47"/>
        <v>2.9411764705882353E-2</v>
      </c>
      <c r="AT284" s="16"/>
      <c r="AU284" s="16"/>
      <c r="AV284" s="16"/>
    </row>
    <row r="285" spans="1:48" ht="12.75" customHeight="1">
      <c r="A285" s="139"/>
      <c r="B285" s="143" t="s">
        <v>132</v>
      </c>
      <c r="C285" s="103" t="s">
        <v>124</v>
      </c>
      <c r="D285" s="57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108" t="s">
        <v>75</v>
      </c>
      <c r="P285" s="54"/>
      <c r="Q285" s="54"/>
      <c r="R285" s="54"/>
      <c r="S285" s="54"/>
      <c r="T285" s="108" t="s">
        <v>75</v>
      </c>
      <c r="U285" s="54"/>
      <c r="V285" s="54"/>
      <c r="W285" s="54"/>
      <c r="X285" s="54"/>
      <c r="Y285" s="54"/>
      <c r="Z285" s="54"/>
      <c r="AA285" s="54"/>
      <c r="AB285" s="54"/>
      <c r="AC285" s="54"/>
      <c r="AD285" s="108" t="s">
        <v>75</v>
      </c>
      <c r="AE285" s="54"/>
      <c r="AF285" s="54"/>
      <c r="AG285" s="97" t="s">
        <v>101</v>
      </c>
      <c r="AH285" s="31"/>
      <c r="AI285" s="31"/>
      <c r="AJ285" s="56"/>
      <c r="AK285" s="54"/>
      <c r="AL285" s="108" t="s">
        <v>75</v>
      </c>
      <c r="AM285" s="56"/>
      <c r="AN285" s="56"/>
      <c r="AO285" s="56"/>
      <c r="AP285" s="56"/>
      <c r="AQ285" s="56">
        <f t="shared" si="45"/>
        <v>5</v>
      </c>
      <c r="AR285" s="31">
        <f t="shared" si="53"/>
        <v>68</v>
      </c>
      <c r="AS285" s="98">
        <f t="shared" si="47"/>
        <v>7.3529411764705885E-2</v>
      </c>
      <c r="AT285" s="16"/>
      <c r="AU285" s="16"/>
      <c r="AV285" s="16"/>
    </row>
    <row r="286" spans="1:48" ht="12.75" customHeight="1">
      <c r="A286" s="139"/>
      <c r="B286" s="139"/>
      <c r="C286" s="103" t="s">
        <v>125</v>
      </c>
      <c r="D286" s="57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108" t="s">
        <v>75</v>
      </c>
      <c r="P286" s="54"/>
      <c r="Q286" s="54"/>
      <c r="R286" s="54"/>
      <c r="S286" s="54"/>
      <c r="T286" s="108" t="s">
        <v>75</v>
      </c>
      <c r="U286" s="54"/>
      <c r="V286" s="54"/>
      <c r="W286" s="54"/>
      <c r="X286" s="54"/>
      <c r="Y286" s="54"/>
      <c r="Z286" s="54"/>
      <c r="AA286" s="54"/>
      <c r="AB286" s="54"/>
      <c r="AC286" s="54"/>
      <c r="AD286" s="108" t="s">
        <v>75</v>
      </c>
      <c r="AE286" s="54"/>
      <c r="AF286" s="54"/>
      <c r="AG286" s="97" t="s">
        <v>101</v>
      </c>
      <c r="AH286" s="31"/>
      <c r="AI286" s="31"/>
      <c r="AJ286" s="56"/>
      <c r="AK286" s="54"/>
      <c r="AL286" s="108" t="s">
        <v>75</v>
      </c>
      <c r="AM286" s="56"/>
      <c r="AN286" s="56"/>
      <c r="AO286" s="56"/>
      <c r="AP286" s="56"/>
      <c r="AQ286" s="56">
        <f t="shared" si="45"/>
        <v>5</v>
      </c>
      <c r="AR286" s="31">
        <f t="shared" si="53"/>
        <v>68</v>
      </c>
      <c r="AS286" s="98">
        <f t="shared" si="47"/>
        <v>7.3529411764705885E-2</v>
      </c>
      <c r="AT286" s="16"/>
      <c r="AU286" s="16"/>
      <c r="AV286" s="16"/>
    </row>
    <row r="287" spans="1:48" ht="12.75" customHeight="1">
      <c r="A287" s="139"/>
      <c r="B287" s="139"/>
      <c r="C287" s="103" t="s">
        <v>126</v>
      </c>
      <c r="D287" s="57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108" t="s">
        <v>75</v>
      </c>
      <c r="P287" s="54"/>
      <c r="Q287" s="54"/>
      <c r="R287" s="54"/>
      <c r="S287" s="54"/>
      <c r="T287" s="54"/>
      <c r="U287" s="108" t="s">
        <v>75</v>
      </c>
      <c r="V287" s="54"/>
      <c r="W287" s="54"/>
      <c r="X287" s="54"/>
      <c r="Y287" s="54"/>
      <c r="Z287" s="54"/>
      <c r="AA287" s="54"/>
      <c r="AB287" s="54"/>
      <c r="AC287" s="54"/>
      <c r="AD287" s="108" t="s">
        <v>75</v>
      </c>
      <c r="AE287" s="54"/>
      <c r="AF287" s="54"/>
      <c r="AG287" s="97" t="s">
        <v>101</v>
      </c>
      <c r="AH287" s="31"/>
      <c r="AI287" s="31"/>
      <c r="AJ287" s="56"/>
      <c r="AK287" s="54"/>
      <c r="AL287" s="108" t="s">
        <v>75</v>
      </c>
      <c r="AM287" s="56"/>
      <c r="AN287" s="56"/>
      <c r="AO287" s="56"/>
      <c r="AP287" s="56"/>
      <c r="AQ287" s="56">
        <f t="shared" si="45"/>
        <v>5</v>
      </c>
      <c r="AR287" s="31">
        <f t="shared" si="53"/>
        <v>68</v>
      </c>
      <c r="AS287" s="98">
        <f t="shared" si="47"/>
        <v>7.3529411764705885E-2</v>
      </c>
      <c r="AT287" s="16"/>
      <c r="AU287" s="16"/>
      <c r="AV287" s="16"/>
    </row>
    <row r="288" spans="1:48" ht="12.75" customHeight="1">
      <c r="A288" s="139"/>
      <c r="B288" s="140"/>
      <c r="C288" s="103" t="s">
        <v>127</v>
      </c>
      <c r="D288" s="100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108" t="s">
        <v>75</v>
      </c>
      <c r="P288" s="54"/>
      <c r="Q288" s="54"/>
      <c r="R288" s="54"/>
      <c r="S288" s="54"/>
      <c r="T288" s="54"/>
      <c r="U288" s="108" t="s">
        <v>75</v>
      </c>
      <c r="V288" s="54"/>
      <c r="W288" s="54"/>
      <c r="X288" s="54"/>
      <c r="Y288" s="54"/>
      <c r="Z288" s="54"/>
      <c r="AA288" s="54"/>
      <c r="AB288" s="54"/>
      <c r="AC288" s="54"/>
      <c r="AD288" s="108" t="s">
        <v>75</v>
      </c>
      <c r="AE288" s="54"/>
      <c r="AF288" s="54"/>
      <c r="AG288" s="97" t="s">
        <v>101</v>
      </c>
      <c r="AH288" s="31"/>
      <c r="AI288" s="54"/>
      <c r="AJ288" s="54"/>
      <c r="AK288" s="54"/>
      <c r="AL288" s="108" t="s">
        <v>75</v>
      </c>
      <c r="AM288" s="56"/>
      <c r="AN288" s="56"/>
      <c r="AO288" s="56"/>
      <c r="AP288" s="56"/>
      <c r="AQ288" s="56">
        <f t="shared" si="45"/>
        <v>5</v>
      </c>
      <c r="AR288" s="31">
        <f t="shared" si="53"/>
        <v>68</v>
      </c>
      <c r="AS288" s="98">
        <f t="shared" si="47"/>
        <v>7.3529411764705885E-2</v>
      </c>
      <c r="AT288" s="16"/>
      <c r="AU288" s="16"/>
      <c r="AV288" s="16"/>
    </row>
    <row r="289" spans="1:48" ht="12.75" customHeight="1">
      <c r="A289" s="139"/>
      <c r="B289" s="143" t="s">
        <v>117</v>
      </c>
      <c r="C289" s="103" t="s">
        <v>124</v>
      </c>
      <c r="D289" s="100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97" t="s">
        <v>101</v>
      </c>
      <c r="AH289" s="31"/>
      <c r="AI289" s="54"/>
      <c r="AJ289" s="54"/>
      <c r="AK289" s="54"/>
      <c r="AL289" s="54"/>
      <c r="AM289" s="56"/>
      <c r="AN289" s="56"/>
      <c r="AO289" s="56"/>
      <c r="AP289" s="56"/>
      <c r="AQ289" s="56">
        <f t="shared" si="45"/>
        <v>1</v>
      </c>
      <c r="AR289" s="31">
        <f t="shared" ref="AR289:AR300" si="54">34*1</f>
        <v>34</v>
      </c>
      <c r="AS289" s="98">
        <f t="shared" si="47"/>
        <v>2.9411764705882353E-2</v>
      </c>
      <c r="AT289" s="16"/>
      <c r="AU289" s="16"/>
      <c r="AV289" s="16"/>
    </row>
    <row r="290" spans="1:48" ht="12.75" customHeight="1">
      <c r="A290" s="139"/>
      <c r="B290" s="139"/>
      <c r="C290" s="103" t="s">
        <v>125</v>
      </c>
      <c r="D290" s="100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97" t="s">
        <v>101</v>
      </c>
      <c r="AH290" s="31"/>
      <c r="AI290" s="54"/>
      <c r="AJ290" s="54"/>
      <c r="AK290" s="54"/>
      <c r="AL290" s="54"/>
      <c r="AM290" s="56"/>
      <c r="AN290" s="56"/>
      <c r="AO290" s="56"/>
      <c r="AP290" s="56"/>
      <c r="AQ290" s="56">
        <f t="shared" si="45"/>
        <v>1</v>
      </c>
      <c r="AR290" s="31">
        <f t="shared" si="54"/>
        <v>34</v>
      </c>
      <c r="AS290" s="98">
        <f t="shared" si="47"/>
        <v>2.9411764705882353E-2</v>
      </c>
      <c r="AT290" s="16"/>
      <c r="AU290" s="16"/>
      <c r="AV290" s="16"/>
    </row>
    <row r="291" spans="1:48" ht="12.75" customHeight="1">
      <c r="A291" s="139"/>
      <c r="B291" s="139"/>
      <c r="C291" s="103" t="s">
        <v>126</v>
      </c>
      <c r="D291" s="100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97" t="s">
        <v>101</v>
      </c>
      <c r="AH291" s="31"/>
      <c r="AI291" s="54"/>
      <c r="AJ291" s="54"/>
      <c r="AK291" s="54"/>
      <c r="AL291" s="54"/>
      <c r="AM291" s="56"/>
      <c r="AN291" s="56"/>
      <c r="AO291" s="56"/>
      <c r="AP291" s="56"/>
      <c r="AQ291" s="56">
        <f t="shared" si="45"/>
        <v>1</v>
      </c>
      <c r="AR291" s="31">
        <f t="shared" si="54"/>
        <v>34</v>
      </c>
      <c r="AS291" s="98">
        <f t="shared" si="47"/>
        <v>2.9411764705882353E-2</v>
      </c>
      <c r="AT291" s="16"/>
      <c r="AU291" s="16"/>
      <c r="AV291" s="16"/>
    </row>
    <row r="292" spans="1:48" ht="12.75" customHeight="1">
      <c r="A292" s="139"/>
      <c r="B292" s="140"/>
      <c r="C292" s="103" t="s">
        <v>127</v>
      </c>
      <c r="D292" s="100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97" t="s">
        <v>101</v>
      </c>
      <c r="AH292" s="31"/>
      <c r="AI292" s="54"/>
      <c r="AJ292" s="54"/>
      <c r="AK292" s="54"/>
      <c r="AL292" s="54"/>
      <c r="AM292" s="56"/>
      <c r="AN292" s="56"/>
      <c r="AO292" s="56"/>
      <c r="AP292" s="56"/>
      <c r="AQ292" s="56">
        <f t="shared" si="45"/>
        <v>1</v>
      </c>
      <c r="AR292" s="31">
        <f t="shared" si="54"/>
        <v>34</v>
      </c>
      <c r="AS292" s="98">
        <f t="shared" si="47"/>
        <v>2.9411764705882353E-2</v>
      </c>
      <c r="AT292" s="16"/>
      <c r="AU292" s="16"/>
      <c r="AV292" s="16"/>
    </row>
    <row r="293" spans="1:48" ht="12.75" customHeight="1">
      <c r="A293" s="139"/>
      <c r="B293" s="143" t="s">
        <v>82</v>
      </c>
      <c r="C293" s="103" t="s">
        <v>124</v>
      </c>
      <c r="D293" s="100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31"/>
      <c r="AI293" s="54"/>
      <c r="AJ293" s="54"/>
      <c r="AK293" s="54"/>
      <c r="AL293" s="54"/>
      <c r="AM293" s="56"/>
      <c r="AN293" s="56"/>
      <c r="AO293" s="56"/>
      <c r="AP293" s="56"/>
      <c r="AQ293" s="56">
        <f t="shared" si="45"/>
        <v>0</v>
      </c>
      <c r="AR293" s="31">
        <f t="shared" si="54"/>
        <v>34</v>
      </c>
      <c r="AS293" s="98">
        <f t="shared" si="47"/>
        <v>0</v>
      </c>
      <c r="AT293" s="16"/>
      <c r="AU293" s="16"/>
      <c r="AV293" s="16"/>
    </row>
    <row r="294" spans="1:48" ht="12.75" customHeight="1">
      <c r="A294" s="139"/>
      <c r="B294" s="139"/>
      <c r="C294" s="103" t="s">
        <v>125</v>
      </c>
      <c r="D294" s="100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31"/>
      <c r="AI294" s="54"/>
      <c r="AJ294" s="54"/>
      <c r="AK294" s="54"/>
      <c r="AL294" s="54"/>
      <c r="AM294" s="56"/>
      <c r="AN294" s="56"/>
      <c r="AO294" s="56"/>
      <c r="AP294" s="56"/>
      <c r="AQ294" s="56">
        <f t="shared" si="45"/>
        <v>0</v>
      </c>
      <c r="AR294" s="31">
        <f t="shared" si="54"/>
        <v>34</v>
      </c>
      <c r="AS294" s="98">
        <f t="shared" si="47"/>
        <v>0</v>
      </c>
      <c r="AT294" s="16"/>
      <c r="AU294" s="16"/>
      <c r="AV294" s="16"/>
    </row>
    <row r="295" spans="1:48" ht="12.75" customHeight="1">
      <c r="A295" s="139"/>
      <c r="B295" s="139"/>
      <c r="C295" s="103" t="s">
        <v>126</v>
      </c>
      <c r="D295" s="100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31"/>
      <c r="AI295" s="54"/>
      <c r="AJ295" s="54"/>
      <c r="AK295" s="54"/>
      <c r="AL295" s="54"/>
      <c r="AM295" s="56"/>
      <c r="AN295" s="56"/>
      <c r="AO295" s="56"/>
      <c r="AP295" s="56"/>
      <c r="AQ295" s="56">
        <f t="shared" si="45"/>
        <v>0</v>
      </c>
      <c r="AR295" s="31">
        <f t="shared" si="54"/>
        <v>34</v>
      </c>
      <c r="AS295" s="98">
        <f t="shared" si="47"/>
        <v>0</v>
      </c>
      <c r="AT295" s="16"/>
      <c r="AU295" s="16"/>
      <c r="AV295" s="16"/>
    </row>
    <row r="296" spans="1:48" ht="12.75" customHeight="1">
      <c r="A296" s="139"/>
      <c r="B296" s="140"/>
      <c r="C296" s="103" t="s">
        <v>127</v>
      </c>
      <c r="D296" s="100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31"/>
      <c r="AI296" s="54"/>
      <c r="AJ296" s="54"/>
      <c r="AK296" s="54"/>
      <c r="AL296" s="54"/>
      <c r="AM296" s="56"/>
      <c r="AN296" s="56"/>
      <c r="AO296" s="56"/>
      <c r="AP296" s="56"/>
      <c r="AQ296" s="56">
        <f t="shared" si="45"/>
        <v>0</v>
      </c>
      <c r="AR296" s="31">
        <f t="shared" si="54"/>
        <v>34</v>
      </c>
      <c r="AS296" s="98">
        <f t="shared" si="47"/>
        <v>0</v>
      </c>
      <c r="AT296" s="16"/>
      <c r="AU296" s="16"/>
      <c r="AV296" s="16"/>
    </row>
    <row r="297" spans="1:48" ht="12.75" customHeight="1">
      <c r="A297" s="139"/>
      <c r="B297" s="143" t="s">
        <v>83</v>
      </c>
      <c r="C297" s="103" t="s">
        <v>124</v>
      </c>
      <c r="D297" s="100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31"/>
      <c r="AI297" s="54"/>
      <c r="AJ297" s="54"/>
      <c r="AK297" s="54"/>
      <c r="AL297" s="54"/>
      <c r="AM297" s="56"/>
      <c r="AN297" s="56"/>
      <c r="AO297" s="56"/>
      <c r="AP297" s="56"/>
      <c r="AQ297" s="56">
        <f t="shared" si="45"/>
        <v>0</v>
      </c>
      <c r="AR297" s="31">
        <f t="shared" si="54"/>
        <v>34</v>
      </c>
      <c r="AS297" s="98">
        <f t="shared" si="47"/>
        <v>0</v>
      </c>
      <c r="AT297" s="16"/>
      <c r="AU297" s="16"/>
      <c r="AV297" s="16"/>
    </row>
    <row r="298" spans="1:48" ht="12.75" customHeight="1">
      <c r="A298" s="139"/>
      <c r="B298" s="139"/>
      <c r="C298" s="103" t="s">
        <v>125</v>
      </c>
      <c r="D298" s="100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31"/>
      <c r="AI298" s="54"/>
      <c r="AJ298" s="54"/>
      <c r="AK298" s="54"/>
      <c r="AL298" s="54"/>
      <c r="AM298" s="56"/>
      <c r="AN298" s="56"/>
      <c r="AO298" s="56"/>
      <c r="AP298" s="56"/>
      <c r="AQ298" s="56">
        <f t="shared" si="45"/>
        <v>0</v>
      </c>
      <c r="AR298" s="31">
        <f t="shared" si="54"/>
        <v>34</v>
      </c>
      <c r="AS298" s="98">
        <f t="shared" si="47"/>
        <v>0</v>
      </c>
      <c r="AT298" s="16"/>
      <c r="AU298" s="16"/>
      <c r="AV298" s="16"/>
    </row>
    <row r="299" spans="1:48" ht="12.75" customHeight="1">
      <c r="A299" s="139"/>
      <c r="B299" s="139"/>
      <c r="C299" s="103" t="s">
        <v>126</v>
      </c>
      <c r="D299" s="100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31"/>
      <c r="AI299" s="54"/>
      <c r="AJ299" s="54"/>
      <c r="AK299" s="54"/>
      <c r="AL299" s="54"/>
      <c r="AM299" s="56"/>
      <c r="AN299" s="56"/>
      <c r="AO299" s="56"/>
      <c r="AP299" s="56"/>
      <c r="AQ299" s="56">
        <f t="shared" si="45"/>
        <v>0</v>
      </c>
      <c r="AR299" s="31">
        <f t="shared" si="54"/>
        <v>34</v>
      </c>
      <c r="AS299" s="98">
        <f t="shared" si="47"/>
        <v>0</v>
      </c>
      <c r="AT299" s="16"/>
      <c r="AU299" s="16"/>
      <c r="AV299" s="16"/>
    </row>
    <row r="300" spans="1:48" ht="12.75" customHeight="1">
      <c r="A300" s="139"/>
      <c r="B300" s="140"/>
      <c r="C300" s="103" t="s">
        <v>127</v>
      </c>
      <c r="D300" s="100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31"/>
      <c r="AI300" s="54"/>
      <c r="AJ300" s="54"/>
      <c r="AK300" s="54"/>
      <c r="AL300" s="54"/>
      <c r="AM300" s="56"/>
      <c r="AN300" s="56"/>
      <c r="AO300" s="56"/>
      <c r="AP300" s="56"/>
      <c r="AQ300" s="56">
        <f t="shared" si="45"/>
        <v>0</v>
      </c>
      <c r="AR300" s="31">
        <f t="shared" si="54"/>
        <v>34</v>
      </c>
      <c r="AS300" s="98">
        <f t="shared" si="47"/>
        <v>0</v>
      </c>
      <c r="AT300" s="16"/>
      <c r="AU300" s="16"/>
      <c r="AV300" s="16"/>
    </row>
    <row r="301" spans="1:48" ht="12.75" customHeight="1">
      <c r="A301" s="139"/>
      <c r="B301" s="143" t="s">
        <v>118</v>
      </c>
      <c r="C301" s="103" t="s">
        <v>124</v>
      </c>
      <c r="D301" s="100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31"/>
      <c r="AI301" s="54"/>
      <c r="AJ301" s="54"/>
      <c r="AK301" s="54"/>
      <c r="AL301" s="54"/>
      <c r="AM301" s="56"/>
      <c r="AN301" s="56"/>
      <c r="AO301" s="56"/>
      <c r="AP301" s="56"/>
      <c r="AQ301" s="56">
        <f t="shared" si="45"/>
        <v>0</v>
      </c>
      <c r="AR301" s="31">
        <f t="shared" ref="AR301:AR308" si="55">34*2</f>
        <v>68</v>
      </c>
      <c r="AS301" s="98">
        <f t="shared" si="47"/>
        <v>0</v>
      </c>
      <c r="AT301" s="16"/>
      <c r="AU301" s="16"/>
      <c r="AV301" s="16"/>
    </row>
    <row r="302" spans="1:48" ht="12.75" customHeight="1">
      <c r="A302" s="139"/>
      <c r="B302" s="139"/>
      <c r="C302" s="103" t="s">
        <v>125</v>
      </c>
      <c r="D302" s="100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31"/>
      <c r="AI302" s="54"/>
      <c r="AJ302" s="54"/>
      <c r="AK302" s="54"/>
      <c r="AL302" s="54"/>
      <c r="AM302" s="56"/>
      <c r="AN302" s="56"/>
      <c r="AO302" s="56"/>
      <c r="AP302" s="56"/>
      <c r="AQ302" s="56">
        <f t="shared" si="45"/>
        <v>0</v>
      </c>
      <c r="AR302" s="31">
        <f t="shared" si="55"/>
        <v>68</v>
      </c>
      <c r="AS302" s="98">
        <f t="shared" si="47"/>
        <v>0</v>
      </c>
      <c r="AT302" s="16"/>
      <c r="AU302" s="16"/>
      <c r="AV302" s="16"/>
    </row>
    <row r="303" spans="1:48" ht="12.75" customHeight="1">
      <c r="A303" s="139"/>
      <c r="B303" s="139"/>
      <c r="C303" s="103" t="s">
        <v>126</v>
      </c>
      <c r="D303" s="100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31"/>
      <c r="AI303" s="54"/>
      <c r="AJ303" s="54"/>
      <c r="AK303" s="54"/>
      <c r="AL303" s="54"/>
      <c r="AM303" s="56"/>
      <c r="AN303" s="56"/>
      <c r="AO303" s="56"/>
      <c r="AP303" s="56"/>
      <c r="AQ303" s="56">
        <f t="shared" si="45"/>
        <v>0</v>
      </c>
      <c r="AR303" s="31">
        <f t="shared" si="55"/>
        <v>68</v>
      </c>
      <c r="AS303" s="98">
        <f t="shared" si="47"/>
        <v>0</v>
      </c>
      <c r="AT303" s="16"/>
      <c r="AU303" s="16"/>
      <c r="AV303" s="16"/>
    </row>
    <row r="304" spans="1:48" ht="12.75" customHeight="1">
      <c r="A304" s="139"/>
      <c r="B304" s="140"/>
      <c r="C304" s="103" t="s">
        <v>127</v>
      </c>
      <c r="D304" s="100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31"/>
      <c r="AI304" s="54"/>
      <c r="AJ304" s="54"/>
      <c r="AK304" s="54"/>
      <c r="AL304" s="54"/>
      <c r="AM304" s="56"/>
      <c r="AN304" s="56"/>
      <c r="AO304" s="56"/>
      <c r="AP304" s="56"/>
      <c r="AQ304" s="56">
        <f t="shared" si="45"/>
        <v>0</v>
      </c>
      <c r="AR304" s="31">
        <f t="shared" si="55"/>
        <v>68</v>
      </c>
      <c r="AS304" s="98">
        <f t="shared" si="47"/>
        <v>0</v>
      </c>
      <c r="AT304" s="16"/>
      <c r="AU304" s="16"/>
      <c r="AV304" s="16"/>
    </row>
    <row r="305" spans="1:48" ht="12.75" customHeight="1">
      <c r="A305" s="139"/>
      <c r="B305" s="143" t="s">
        <v>85</v>
      </c>
      <c r="C305" s="103" t="s">
        <v>124</v>
      </c>
      <c r="D305" s="100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31"/>
      <c r="AI305" s="54"/>
      <c r="AJ305" s="54"/>
      <c r="AK305" s="54"/>
      <c r="AL305" s="54"/>
      <c r="AM305" s="56"/>
      <c r="AN305" s="56"/>
      <c r="AO305" s="56"/>
      <c r="AP305" s="56"/>
      <c r="AQ305" s="56">
        <f t="shared" si="45"/>
        <v>0</v>
      </c>
      <c r="AR305" s="31">
        <f t="shared" si="55"/>
        <v>68</v>
      </c>
      <c r="AS305" s="98">
        <f t="shared" si="47"/>
        <v>0</v>
      </c>
      <c r="AT305" s="16"/>
      <c r="AU305" s="16"/>
      <c r="AV305" s="16"/>
    </row>
    <row r="306" spans="1:48" ht="12.75" customHeight="1">
      <c r="A306" s="139"/>
      <c r="B306" s="139"/>
      <c r="C306" s="103" t="s">
        <v>125</v>
      </c>
      <c r="D306" s="100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31"/>
      <c r="AI306" s="54"/>
      <c r="AJ306" s="54"/>
      <c r="AK306" s="54"/>
      <c r="AL306" s="54"/>
      <c r="AM306" s="56"/>
      <c r="AN306" s="56"/>
      <c r="AO306" s="56"/>
      <c r="AP306" s="56"/>
      <c r="AQ306" s="56">
        <f t="shared" si="45"/>
        <v>0</v>
      </c>
      <c r="AR306" s="31">
        <f t="shared" si="55"/>
        <v>68</v>
      </c>
      <c r="AS306" s="98">
        <f t="shared" si="47"/>
        <v>0</v>
      </c>
      <c r="AT306" s="16"/>
      <c r="AU306" s="16"/>
      <c r="AV306" s="16"/>
    </row>
    <row r="307" spans="1:48" ht="12.75" customHeight="1">
      <c r="A307" s="139"/>
      <c r="B307" s="139"/>
      <c r="C307" s="103" t="s">
        <v>126</v>
      </c>
      <c r="D307" s="100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31"/>
      <c r="AI307" s="54"/>
      <c r="AJ307" s="54"/>
      <c r="AK307" s="54"/>
      <c r="AL307" s="54"/>
      <c r="AM307" s="56"/>
      <c r="AN307" s="56"/>
      <c r="AO307" s="56"/>
      <c r="AP307" s="56"/>
      <c r="AQ307" s="56">
        <f t="shared" si="45"/>
        <v>0</v>
      </c>
      <c r="AR307" s="31">
        <f t="shared" si="55"/>
        <v>68</v>
      </c>
      <c r="AS307" s="98">
        <f t="shared" si="47"/>
        <v>0</v>
      </c>
      <c r="AT307" s="16"/>
      <c r="AU307" s="16"/>
      <c r="AV307" s="16"/>
    </row>
    <row r="308" spans="1:48" ht="12.75" customHeight="1">
      <c r="A308" s="140"/>
      <c r="B308" s="140"/>
      <c r="C308" s="103" t="s">
        <v>127</v>
      </c>
      <c r="D308" s="57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31"/>
      <c r="AJ308" s="56"/>
      <c r="AK308" s="54"/>
      <c r="AL308" s="54"/>
      <c r="AM308" s="56"/>
      <c r="AN308" s="56"/>
      <c r="AO308" s="56"/>
      <c r="AP308" s="56"/>
      <c r="AQ308" s="56">
        <f t="shared" si="45"/>
        <v>0</v>
      </c>
      <c r="AR308" s="31">
        <f t="shared" si="55"/>
        <v>68</v>
      </c>
      <c r="AS308" s="98">
        <f t="shared" si="47"/>
        <v>0</v>
      </c>
      <c r="AT308" s="16"/>
      <c r="AU308" s="16"/>
      <c r="AV308" s="16"/>
    </row>
    <row r="309" spans="1:48" ht="27" customHeight="1">
      <c r="A309" s="62"/>
      <c r="B309" s="86"/>
      <c r="C309" s="86"/>
      <c r="D309" s="86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2"/>
      <c r="AN309" s="62"/>
      <c r="AO309" s="62"/>
      <c r="AP309" s="62"/>
      <c r="AQ309" s="62"/>
      <c r="AR309" s="62"/>
      <c r="AS309" s="62"/>
      <c r="AT309" s="16"/>
      <c r="AU309" s="16"/>
      <c r="AV309" s="16"/>
    </row>
    <row r="310" spans="1:48" ht="81.75" customHeight="1">
      <c r="A310" s="145" t="s">
        <v>133</v>
      </c>
      <c r="B310" s="135"/>
      <c r="C310" s="135"/>
      <c r="D310" s="136"/>
      <c r="E310" s="137" t="s">
        <v>54</v>
      </c>
      <c r="F310" s="135"/>
      <c r="G310" s="135"/>
      <c r="H310" s="135"/>
      <c r="I310" s="135"/>
      <c r="J310" s="135"/>
      <c r="K310" s="135"/>
      <c r="L310" s="135"/>
      <c r="M310" s="135"/>
      <c r="N310" s="135"/>
      <c r="O310" s="135"/>
      <c r="P310" s="135"/>
      <c r="Q310" s="135"/>
      <c r="R310" s="135"/>
      <c r="S310" s="135"/>
      <c r="T310" s="135"/>
      <c r="U310" s="135"/>
      <c r="V310" s="135"/>
      <c r="W310" s="135"/>
      <c r="X310" s="135"/>
      <c r="Y310" s="135"/>
      <c r="Z310" s="135"/>
      <c r="AA310" s="135"/>
      <c r="AB310" s="135"/>
      <c r="AC310" s="135"/>
      <c r="AD310" s="135"/>
      <c r="AE310" s="135"/>
      <c r="AF310" s="135"/>
      <c r="AG310" s="135"/>
      <c r="AH310" s="135"/>
      <c r="AI310" s="135"/>
      <c r="AJ310" s="135"/>
      <c r="AK310" s="135"/>
      <c r="AL310" s="135"/>
      <c r="AM310" s="135"/>
      <c r="AN310" s="135"/>
      <c r="AO310" s="135"/>
      <c r="AP310" s="136"/>
      <c r="AQ310" s="138" t="s">
        <v>55</v>
      </c>
      <c r="AR310" s="141" t="s">
        <v>56</v>
      </c>
      <c r="AS310" s="142" t="s">
        <v>57</v>
      </c>
      <c r="AT310" s="38"/>
      <c r="AU310" s="38"/>
      <c r="AV310" s="38"/>
    </row>
    <row r="311" spans="1:48" ht="21.75" customHeight="1">
      <c r="A311" s="146" t="s">
        <v>58</v>
      </c>
      <c r="B311" s="147"/>
      <c r="C311" s="148"/>
      <c r="D311" s="46" t="s">
        <v>60</v>
      </c>
      <c r="E311" s="134" t="s">
        <v>61</v>
      </c>
      <c r="F311" s="135"/>
      <c r="G311" s="135"/>
      <c r="H311" s="136"/>
      <c r="I311" s="134" t="s">
        <v>62</v>
      </c>
      <c r="J311" s="135"/>
      <c r="K311" s="135"/>
      <c r="L311" s="136"/>
      <c r="M311" s="134" t="s">
        <v>63</v>
      </c>
      <c r="N311" s="135"/>
      <c r="O311" s="135"/>
      <c r="P311" s="136"/>
      <c r="Q311" s="134" t="s">
        <v>64</v>
      </c>
      <c r="R311" s="135"/>
      <c r="S311" s="135"/>
      <c r="T311" s="136"/>
      <c r="U311" s="134" t="s">
        <v>65</v>
      </c>
      <c r="V311" s="135"/>
      <c r="W311" s="136"/>
      <c r="X311" s="134" t="s">
        <v>66</v>
      </c>
      <c r="Y311" s="135"/>
      <c r="Z311" s="135"/>
      <c r="AA311" s="136"/>
      <c r="AB311" s="134" t="s">
        <v>67</v>
      </c>
      <c r="AC311" s="135"/>
      <c r="AD311" s="136"/>
      <c r="AE311" s="134" t="s">
        <v>68</v>
      </c>
      <c r="AF311" s="135"/>
      <c r="AG311" s="135"/>
      <c r="AH311" s="135"/>
      <c r="AI311" s="136"/>
      <c r="AJ311" s="134" t="s">
        <v>69</v>
      </c>
      <c r="AK311" s="135"/>
      <c r="AL311" s="136"/>
      <c r="AM311" s="134" t="s">
        <v>70</v>
      </c>
      <c r="AN311" s="135"/>
      <c r="AO311" s="135"/>
      <c r="AP311" s="136"/>
      <c r="AQ311" s="139"/>
      <c r="AR311" s="139"/>
      <c r="AS311" s="139"/>
      <c r="AT311" s="38"/>
      <c r="AU311" s="38"/>
      <c r="AV311" s="38"/>
    </row>
    <row r="312" spans="1:48" ht="11.25" customHeight="1">
      <c r="A312" s="149"/>
      <c r="B312" s="150"/>
      <c r="C312" s="151"/>
      <c r="D312" s="46" t="s">
        <v>71</v>
      </c>
      <c r="E312" s="47">
        <v>1</v>
      </c>
      <c r="F312" s="47">
        <v>2</v>
      </c>
      <c r="G312" s="47">
        <v>3</v>
      </c>
      <c r="H312" s="47">
        <v>4</v>
      </c>
      <c r="I312" s="47">
        <v>5</v>
      </c>
      <c r="J312" s="47">
        <v>6</v>
      </c>
      <c r="K312" s="47">
        <v>7</v>
      </c>
      <c r="L312" s="47">
        <v>8</v>
      </c>
      <c r="M312" s="47">
        <v>9</v>
      </c>
      <c r="N312" s="47">
        <v>10</v>
      </c>
      <c r="O312" s="47">
        <v>11</v>
      </c>
      <c r="P312" s="47">
        <v>12</v>
      </c>
      <c r="Q312" s="47">
        <v>13</v>
      </c>
      <c r="R312" s="47">
        <v>14</v>
      </c>
      <c r="S312" s="47">
        <v>15</v>
      </c>
      <c r="T312" s="47">
        <v>16</v>
      </c>
      <c r="U312" s="47">
        <v>17</v>
      </c>
      <c r="V312" s="47">
        <v>18</v>
      </c>
      <c r="W312" s="47">
        <v>19</v>
      </c>
      <c r="X312" s="47">
        <v>20</v>
      </c>
      <c r="Y312" s="47">
        <v>21</v>
      </c>
      <c r="Z312" s="47">
        <v>22</v>
      </c>
      <c r="AA312" s="47">
        <v>23</v>
      </c>
      <c r="AB312" s="47">
        <v>24</v>
      </c>
      <c r="AC312" s="47">
        <v>25</v>
      </c>
      <c r="AD312" s="47">
        <v>26</v>
      </c>
      <c r="AE312" s="47">
        <v>27</v>
      </c>
      <c r="AF312" s="47">
        <v>28</v>
      </c>
      <c r="AG312" s="47">
        <v>29</v>
      </c>
      <c r="AH312" s="47">
        <v>30</v>
      </c>
      <c r="AI312" s="47">
        <v>31</v>
      </c>
      <c r="AJ312" s="47">
        <v>32</v>
      </c>
      <c r="AK312" s="47">
        <v>33</v>
      </c>
      <c r="AL312" s="47">
        <v>34</v>
      </c>
      <c r="AM312" s="47">
        <v>35</v>
      </c>
      <c r="AN312" s="47">
        <v>36</v>
      </c>
      <c r="AO312" s="47">
        <v>37</v>
      </c>
      <c r="AP312" s="47">
        <v>38</v>
      </c>
      <c r="AQ312" s="140"/>
      <c r="AR312" s="140"/>
      <c r="AS312" s="140"/>
      <c r="AT312" s="48"/>
      <c r="AU312" s="48"/>
      <c r="AV312" s="48"/>
    </row>
    <row r="313" spans="1:48" ht="12.75" customHeight="1">
      <c r="A313" s="152" t="s">
        <v>87</v>
      </c>
      <c r="B313" s="143" t="s">
        <v>73</v>
      </c>
      <c r="C313" s="103" t="s">
        <v>134</v>
      </c>
      <c r="D313" s="57"/>
      <c r="E313" s="54"/>
      <c r="F313" s="55" t="s">
        <v>75</v>
      </c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5" t="s">
        <v>75</v>
      </c>
      <c r="W313" s="54"/>
      <c r="X313" s="54"/>
      <c r="Y313" s="54"/>
      <c r="Z313" s="54"/>
      <c r="AA313" s="54"/>
      <c r="AB313" s="54"/>
      <c r="AC313" s="54"/>
      <c r="AD313" s="54"/>
      <c r="AE313" s="54"/>
      <c r="AF313" s="97" t="s">
        <v>101</v>
      </c>
      <c r="AG313" s="54"/>
      <c r="AH313" s="55" t="s">
        <v>75</v>
      </c>
      <c r="AI313" s="54"/>
      <c r="AJ313" s="54"/>
      <c r="AK313" s="55" t="s">
        <v>75</v>
      </c>
      <c r="AL313" s="54"/>
      <c r="AM313" s="56"/>
      <c r="AN313" s="56"/>
      <c r="AO313" s="56"/>
      <c r="AP313" s="56"/>
      <c r="AQ313" s="56">
        <f t="shared" ref="AQ313:AQ376" si="56">COUNTA(E313:AP313)</f>
        <v>5</v>
      </c>
      <c r="AR313" s="31">
        <f t="shared" ref="AR313:AR316" si="57">34*3</f>
        <v>102</v>
      </c>
      <c r="AS313" s="98">
        <f t="shared" ref="AS313:AS376" si="58">AQ313/AR313</f>
        <v>4.9019607843137254E-2</v>
      </c>
      <c r="AT313" s="16"/>
      <c r="AU313" s="16"/>
      <c r="AV313" s="16"/>
    </row>
    <row r="314" spans="1:48" ht="12.75" customHeight="1">
      <c r="A314" s="139"/>
      <c r="B314" s="139"/>
      <c r="C314" s="103" t="s">
        <v>135</v>
      </c>
      <c r="D314" s="57"/>
      <c r="E314" s="54"/>
      <c r="F314" s="55" t="s">
        <v>75</v>
      </c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5" t="s">
        <v>75</v>
      </c>
      <c r="W314" s="54"/>
      <c r="X314" s="54"/>
      <c r="Y314" s="54"/>
      <c r="Z314" s="54"/>
      <c r="AA314" s="54"/>
      <c r="AB314" s="54"/>
      <c r="AC314" s="54"/>
      <c r="AD314" s="54"/>
      <c r="AE314" s="54"/>
      <c r="AF314" s="97" t="s">
        <v>101</v>
      </c>
      <c r="AG314" s="54"/>
      <c r="AH314" s="55" t="s">
        <v>75</v>
      </c>
      <c r="AI314" s="54"/>
      <c r="AJ314" s="54"/>
      <c r="AK314" s="55" t="s">
        <v>75</v>
      </c>
      <c r="AL314" s="54"/>
      <c r="AM314" s="56"/>
      <c r="AN314" s="56"/>
      <c r="AO314" s="56"/>
      <c r="AP314" s="56"/>
      <c r="AQ314" s="56">
        <f t="shared" si="56"/>
        <v>5</v>
      </c>
      <c r="AR314" s="31">
        <f t="shared" si="57"/>
        <v>102</v>
      </c>
      <c r="AS314" s="98">
        <f t="shared" si="58"/>
        <v>4.9019607843137254E-2</v>
      </c>
      <c r="AT314" s="16"/>
      <c r="AU314" s="16"/>
      <c r="AV314" s="16"/>
    </row>
    <row r="315" spans="1:48" ht="12.75" customHeight="1">
      <c r="A315" s="139"/>
      <c r="B315" s="139"/>
      <c r="C315" s="103" t="s">
        <v>136</v>
      </c>
      <c r="D315" s="57"/>
      <c r="E315" s="54"/>
      <c r="F315" s="55" t="s">
        <v>75</v>
      </c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5" t="s">
        <v>75</v>
      </c>
      <c r="W315" s="54"/>
      <c r="X315" s="54"/>
      <c r="Y315" s="54"/>
      <c r="Z315" s="54"/>
      <c r="AA315" s="54"/>
      <c r="AB315" s="54"/>
      <c r="AC315" s="54"/>
      <c r="AD315" s="54"/>
      <c r="AE315" s="54"/>
      <c r="AF315" s="97" t="s">
        <v>101</v>
      </c>
      <c r="AG315" s="54"/>
      <c r="AH315" s="55" t="s">
        <v>75</v>
      </c>
      <c r="AI315" s="54"/>
      <c r="AJ315" s="54"/>
      <c r="AK315" s="55" t="s">
        <v>75</v>
      </c>
      <c r="AL315" s="54"/>
      <c r="AM315" s="56"/>
      <c r="AN315" s="56"/>
      <c r="AO315" s="56"/>
      <c r="AP315" s="56"/>
      <c r="AQ315" s="56">
        <f t="shared" si="56"/>
        <v>5</v>
      </c>
      <c r="AR315" s="31">
        <f t="shared" si="57"/>
        <v>102</v>
      </c>
      <c r="AS315" s="98">
        <f t="shared" si="58"/>
        <v>4.9019607843137254E-2</v>
      </c>
      <c r="AT315" s="16"/>
      <c r="AU315" s="16"/>
      <c r="AV315" s="16"/>
    </row>
    <row r="316" spans="1:48" ht="12.75" customHeight="1">
      <c r="A316" s="139"/>
      <c r="B316" s="140"/>
      <c r="C316" s="103" t="s">
        <v>137</v>
      </c>
      <c r="D316" s="57"/>
      <c r="E316" s="54"/>
      <c r="F316" s="55" t="s">
        <v>75</v>
      </c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5" t="s">
        <v>75</v>
      </c>
      <c r="W316" s="54"/>
      <c r="X316" s="54"/>
      <c r="Y316" s="54"/>
      <c r="Z316" s="54"/>
      <c r="AA316" s="54"/>
      <c r="AB316" s="54"/>
      <c r="AC316" s="54"/>
      <c r="AD316" s="54"/>
      <c r="AE316" s="54"/>
      <c r="AF316" s="97" t="s">
        <v>101</v>
      </c>
      <c r="AG316" s="54"/>
      <c r="AH316" s="55" t="s">
        <v>75</v>
      </c>
      <c r="AI316" s="54"/>
      <c r="AJ316" s="54"/>
      <c r="AK316" s="55" t="s">
        <v>75</v>
      </c>
      <c r="AL316" s="54"/>
      <c r="AM316" s="56"/>
      <c r="AN316" s="56"/>
      <c r="AO316" s="56"/>
      <c r="AP316" s="56"/>
      <c r="AQ316" s="56">
        <f t="shared" si="56"/>
        <v>5</v>
      </c>
      <c r="AR316" s="31">
        <f t="shared" si="57"/>
        <v>102</v>
      </c>
      <c r="AS316" s="98">
        <f t="shared" si="58"/>
        <v>4.9019607843137254E-2</v>
      </c>
      <c r="AT316" s="16"/>
      <c r="AU316" s="16"/>
      <c r="AV316" s="16"/>
    </row>
    <row r="317" spans="1:48" ht="12.75" customHeight="1">
      <c r="A317" s="139"/>
      <c r="B317" s="143" t="s">
        <v>113</v>
      </c>
      <c r="C317" s="103" t="s">
        <v>134</v>
      </c>
      <c r="D317" s="57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5" t="s">
        <v>75</v>
      </c>
      <c r="X317" s="54"/>
      <c r="Y317" s="54"/>
      <c r="Z317" s="54"/>
      <c r="AA317" s="54"/>
      <c r="AB317" s="54"/>
      <c r="AC317" s="54"/>
      <c r="AD317" s="54"/>
      <c r="AE317" s="55" t="s">
        <v>75</v>
      </c>
      <c r="AF317" s="54"/>
      <c r="AG317" s="97" t="s">
        <v>101</v>
      </c>
      <c r="AH317" s="54"/>
      <c r="AI317" s="54"/>
      <c r="AJ317" s="54"/>
      <c r="AK317" s="54"/>
      <c r="AL317" s="54"/>
      <c r="AM317" s="56"/>
      <c r="AN317" s="56"/>
      <c r="AO317" s="56"/>
      <c r="AP317" s="56"/>
      <c r="AQ317" s="56">
        <f t="shared" si="56"/>
        <v>3</v>
      </c>
      <c r="AR317" s="31">
        <f t="shared" ref="AR317:AR320" si="59">34*2</f>
        <v>68</v>
      </c>
      <c r="AS317" s="98">
        <f t="shared" si="58"/>
        <v>4.4117647058823532E-2</v>
      </c>
      <c r="AT317" s="16"/>
      <c r="AU317" s="16"/>
      <c r="AV317" s="16"/>
    </row>
    <row r="318" spans="1:48" ht="12.75" customHeight="1">
      <c r="A318" s="139"/>
      <c r="B318" s="139"/>
      <c r="C318" s="103" t="s">
        <v>135</v>
      </c>
      <c r="D318" s="100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5" t="s">
        <v>75</v>
      </c>
      <c r="X318" s="54"/>
      <c r="Y318" s="54"/>
      <c r="Z318" s="54"/>
      <c r="AA318" s="54"/>
      <c r="AB318" s="54"/>
      <c r="AC318" s="54"/>
      <c r="AD318" s="54"/>
      <c r="AE318" s="55" t="s">
        <v>75</v>
      </c>
      <c r="AF318" s="54"/>
      <c r="AG318" s="97" t="s">
        <v>101</v>
      </c>
      <c r="AH318" s="54"/>
      <c r="AI318" s="54"/>
      <c r="AJ318" s="54"/>
      <c r="AK318" s="54"/>
      <c r="AL318" s="54"/>
      <c r="AM318" s="56"/>
      <c r="AN318" s="56"/>
      <c r="AO318" s="56"/>
      <c r="AP318" s="56"/>
      <c r="AQ318" s="56">
        <f t="shared" si="56"/>
        <v>3</v>
      </c>
      <c r="AR318" s="31">
        <f t="shared" si="59"/>
        <v>68</v>
      </c>
      <c r="AS318" s="98">
        <f t="shared" si="58"/>
        <v>4.4117647058823532E-2</v>
      </c>
      <c r="AT318" s="16"/>
      <c r="AU318" s="16"/>
      <c r="AV318" s="16"/>
    </row>
    <row r="319" spans="1:48" ht="12.75" customHeight="1">
      <c r="A319" s="139"/>
      <c r="B319" s="139"/>
      <c r="C319" s="103" t="s">
        <v>136</v>
      </c>
      <c r="D319" s="100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5" t="s">
        <v>75</v>
      </c>
      <c r="X319" s="54"/>
      <c r="Y319" s="54"/>
      <c r="Z319" s="54"/>
      <c r="AA319" s="54"/>
      <c r="AB319" s="54"/>
      <c r="AC319" s="54"/>
      <c r="AD319" s="54"/>
      <c r="AE319" s="55" t="s">
        <v>75</v>
      </c>
      <c r="AF319" s="54"/>
      <c r="AG319" s="97" t="s">
        <v>101</v>
      </c>
      <c r="AH319" s="54"/>
      <c r="AI319" s="54"/>
      <c r="AJ319" s="54"/>
      <c r="AK319" s="54"/>
      <c r="AL319" s="54"/>
      <c r="AM319" s="56"/>
      <c r="AN319" s="56"/>
      <c r="AO319" s="56"/>
      <c r="AP319" s="56"/>
      <c r="AQ319" s="56">
        <f t="shared" si="56"/>
        <v>3</v>
      </c>
      <c r="AR319" s="31">
        <f t="shared" si="59"/>
        <v>68</v>
      </c>
      <c r="AS319" s="98">
        <f t="shared" si="58"/>
        <v>4.4117647058823532E-2</v>
      </c>
      <c r="AT319" s="16"/>
      <c r="AU319" s="16"/>
      <c r="AV319" s="16"/>
    </row>
    <row r="320" spans="1:48" ht="12.75" customHeight="1">
      <c r="A320" s="139"/>
      <c r="B320" s="140"/>
      <c r="C320" s="103" t="s">
        <v>137</v>
      </c>
      <c r="D320" s="57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96" t="s">
        <v>75</v>
      </c>
      <c r="X320" s="54"/>
      <c r="Y320" s="54"/>
      <c r="Z320" s="54"/>
      <c r="AA320" s="54"/>
      <c r="AB320" s="54"/>
      <c r="AC320" s="54"/>
      <c r="AD320" s="54"/>
      <c r="AE320" s="55" t="s">
        <v>75</v>
      </c>
      <c r="AF320" s="54"/>
      <c r="AG320" s="97" t="s">
        <v>101</v>
      </c>
      <c r="AH320" s="54"/>
      <c r="AI320" s="54"/>
      <c r="AJ320" s="54"/>
      <c r="AK320" s="54"/>
      <c r="AL320" s="54"/>
      <c r="AM320" s="56"/>
      <c r="AN320" s="56"/>
      <c r="AO320" s="56"/>
      <c r="AP320" s="56"/>
      <c r="AQ320" s="56">
        <f t="shared" si="56"/>
        <v>3</v>
      </c>
      <c r="AR320" s="31">
        <f t="shared" si="59"/>
        <v>68</v>
      </c>
      <c r="AS320" s="98">
        <f t="shared" si="58"/>
        <v>4.4117647058823532E-2</v>
      </c>
      <c r="AT320" s="16"/>
      <c r="AU320" s="16"/>
      <c r="AV320" s="16"/>
    </row>
    <row r="321" spans="1:48" ht="12.75" customHeight="1">
      <c r="A321" s="139"/>
      <c r="B321" s="143" t="s">
        <v>92</v>
      </c>
      <c r="C321" s="103" t="s">
        <v>134</v>
      </c>
      <c r="D321" s="100"/>
      <c r="E321" s="54"/>
      <c r="F321" s="80"/>
      <c r="G321" s="55" t="s">
        <v>75</v>
      </c>
      <c r="H321" s="54"/>
      <c r="I321" s="54"/>
      <c r="J321" s="54"/>
      <c r="K321" s="54"/>
      <c r="L321" s="55" t="s">
        <v>75</v>
      </c>
      <c r="M321" s="54"/>
      <c r="N321" s="54"/>
      <c r="O321" s="54"/>
      <c r="P321" s="55" t="s">
        <v>75</v>
      </c>
      <c r="Q321" s="80"/>
      <c r="R321" s="54"/>
      <c r="S321" s="54"/>
      <c r="T321" s="54"/>
      <c r="U321" s="88"/>
      <c r="V321" s="55" t="s">
        <v>75</v>
      </c>
      <c r="W321" s="54"/>
      <c r="X321" s="54"/>
      <c r="Y321" s="54"/>
      <c r="Z321" s="54"/>
      <c r="AA321" s="54"/>
      <c r="AB321" s="55" t="s">
        <v>75</v>
      </c>
      <c r="AC321" s="54"/>
      <c r="AD321" s="54"/>
      <c r="AE321" s="55" t="s">
        <v>75</v>
      </c>
      <c r="AF321" s="54"/>
      <c r="AG321" s="97" t="s">
        <v>101</v>
      </c>
      <c r="AH321" s="54"/>
      <c r="AI321" s="54"/>
      <c r="AJ321" s="55" t="s">
        <v>75</v>
      </c>
      <c r="AK321" s="54"/>
      <c r="AL321" s="119"/>
      <c r="AM321" s="56"/>
      <c r="AN321" s="56"/>
      <c r="AO321" s="56"/>
      <c r="AP321" s="56"/>
      <c r="AQ321" s="56">
        <f t="shared" si="56"/>
        <v>8</v>
      </c>
      <c r="AR321" s="31">
        <f t="shared" ref="AR321:AR328" si="60">34*3</f>
        <v>102</v>
      </c>
      <c r="AS321" s="98">
        <f t="shared" si="58"/>
        <v>7.8431372549019607E-2</v>
      </c>
      <c r="AT321" s="16"/>
      <c r="AU321" s="16"/>
      <c r="AV321" s="16"/>
    </row>
    <row r="322" spans="1:48" ht="12.75" customHeight="1">
      <c r="A322" s="139"/>
      <c r="B322" s="139"/>
      <c r="C322" s="103" t="s">
        <v>135</v>
      </c>
      <c r="D322" s="57"/>
      <c r="E322" s="54"/>
      <c r="F322" s="80"/>
      <c r="G322" s="55" t="s">
        <v>75</v>
      </c>
      <c r="H322" s="54"/>
      <c r="I322" s="16"/>
      <c r="J322" s="88"/>
      <c r="K322" s="54"/>
      <c r="L322" s="55" t="s">
        <v>75</v>
      </c>
      <c r="M322" s="54"/>
      <c r="N322" s="54"/>
      <c r="O322" s="54"/>
      <c r="P322" s="55" t="s">
        <v>75</v>
      </c>
      <c r="Q322" s="80"/>
      <c r="R322" s="54"/>
      <c r="S322" s="54"/>
      <c r="T322" s="54"/>
      <c r="U322" s="114"/>
      <c r="V322" s="55" t="s">
        <v>75</v>
      </c>
      <c r="W322" s="54"/>
      <c r="X322" s="54"/>
      <c r="Y322" s="54"/>
      <c r="Z322" s="54"/>
      <c r="AA322" s="54"/>
      <c r="AB322" s="55" t="s">
        <v>75</v>
      </c>
      <c r="AC322" s="54"/>
      <c r="AD322" s="54"/>
      <c r="AE322" s="55" t="s">
        <v>75</v>
      </c>
      <c r="AF322" s="54"/>
      <c r="AG322" s="97" t="s">
        <v>101</v>
      </c>
      <c r="AH322" s="54"/>
      <c r="AI322" s="54"/>
      <c r="AJ322" s="55" t="s">
        <v>75</v>
      </c>
      <c r="AK322" s="54"/>
      <c r="AL322" s="54"/>
      <c r="AM322" s="56"/>
      <c r="AN322" s="56"/>
      <c r="AO322" s="56"/>
      <c r="AP322" s="56"/>
      <c r="AQ322" s="56">
        <f t="shared" si="56"/>
        <v>8</v>
      </c>
      <c r="AR322" s="31">
        <f t="shared" si="60"/>
        <v>102</v>
      </c>
      <c r="AS322" s="98">
        <f t="shared" si="58"/>
        <v>7.8431372549019607E-2</v>
      </c>
      <c r="AT322" s="16"/>
      <c r="AU322" s="16"/>
      <c r="AV322" s="16"/>
    </row>
    <row r="323" spans="1:48" ht="12.75" customHeight="1">
      <c r="A323" s="139"/>
      <c r="B323" s="139"/>
      <c r="C323" s="103" t="s">
        <v>136</v>
      </c>
      <c r="D323" s="57"/>
      <c r="E323" s="54"/>
      <c r="F323" s="80"/>
      <c r="G323" s="55" t="s">
        <v>75</v>
      </c>
      <c r="H323" s="54"/>
      <c r="I323" s="16"/>
      <c r="J323" s="54"/>
      <c r="K323" s="54"/>
      <c r="L323" s="55" t="s">
        <v>75</v>
      </c>
      <c r="M323" s="54"/>
      <c r="N323" s="54"/>
      <c r="O323" s="54"/>
      <c r="P323" s="55" t="s">
        <v>75</v>
      </c>
      <c r="Q323" s="80"/>
      <c r="R323" s="54"/>
      <c r="S323" s="54"/>
      <c r="T323" s="54"/>
      <c r="U323" s="114"/>
      <c r="V323" s="55" t="s">
        <v>75</v>
      </c>
      <c r="W323" s="54"/>
      <c r="X323" s="54"/>
      <c r="Y323" s="54"/>
      <c r="Z323" s="54"/>
      <c r="AA323" s="54"/>
      <c r="AB323" s="55" t="s">
        <v>75</v>
      </c>
      <c r="AC323" s="54"/>
      <c r="AD323" s="54"/>
      <c r="AE323" s="55" t="s">
        <v>75</v>
      </c>
      <c r="AF323" s="54"/>
      <c r="AG323" s="97" t="s">
        <v>101</v>
      </c>
      <c r="AH323" s="54"/>
      <c r="AI323" s="54"/>
      <c r="AJ323" s="55" t="s">
        <v>75</v>
      </c>
      <c r="AK323" s="54"/>
      <c r="AL323" s="55" t="s">
        <v>75</v>
      </c>
      <c r="AM323" s="56"/>
      <c r="AN323" s="56"/>
      <c r="AO323" s="56"/>
      <c r="AP323" s="56"/>
      <c r="AQ323" s="56">
        <f t="shared" si="56"/>
        <v>9</v>
      </c>
      <c r="AR323" s="31">
        <f t="shared" si="60"/>
        <v>102</v>
      </c>
      <c r="AS323" s="98">
        <f t="shared" si="58"/>
        <v>8.8235294117647065E-2</v>
      </c>
      <c r="AT323" s="16"/>
      <c r="AU323" s="16"/>
      <c r="AV323" s="16"/>
    </row>
    <row r="324" spans="1:48" ht="12.75" customHeight="1">
      <c r="A324" s="139"/>
      <c r="B324" s="140"/>
      <c r="C324" s="103" t="s">
        <v>137</v>
      </c>
      <c r="D324" s="57"/>
      <c r="E324" s="54"/>
      <c r="F324" s="80"/>
      <c r="G324" s="55" t="s">
        <v>75</v>
      </c>
      <c r="H324" s="54"/>
      <c r="I324" s="54"/>
      <c r="J324" s="54"/>
      <c r="K324" s="54"/>
      <c r="L324" s="55" t="s">
        <v>75</v>
      </c>
      <c r="M324" s="54"/>
      <c r="N324" s="54"/>
      <c r="O324" s="54"/>
      <c r="P324" s="55" t="s">
        <v>75</v>
      </c>
      <c r="Q324" s="80"/>
      <c r="R324" s="54"/>
      <c r="S324" s="54"/>
      <c r="T324" s="54"/>
      <c r="U324" s="114"/>
      <c r="V324" s="55" t="s">
        <v>75</v>
      </c>
      <c r="W324" s="54"/>
      <c r="X324" s="54"/>
      <c r="Y324" s="54"/>
      <c r="Z324" s="54"/>
      <c r="AA324" s="54"/>
      <c r="AB324" s="55" t="s">
        <v>75</v>
      </c>
      <c r="AC324" s="54"/>
      <c r="AD324" s="54"/>
      <c r="AE324" s="55" t="s">
        <v>75</v>
      </c>
      <c r="AF324" s="54"/>
      <c r="AG324" s="97" t="s">
        <v>101</v>
      </c>
      <c r="AH324" s="54"/>
      <c r="AI324" s="54"/>
      <c r="AJ324" s="55" t="s">
        <v>75</v>
      </c>
      <c r="AK324" s="54"/>
      <c r="AL324" s="55" t="s">
        <v>75</v>
      </c>
      <c r="AM324" s="56"/>
      <c r="AN324" s="56"/>
      <c r="AO324" s="56"/>
      <c r="AP324" s="56"/>
      <c r="AQ324" s="56">
        <f t="shared" si="56"/>
        <v>9</v>
      </c>
      <c r="AR324" s="31">
        <f t="shared" si="60"/>
        <v>102</v>
      </c>
      <c r="AS324" s="98">
        <f t="shared" si="58"/>
        <v>8.8235294117647065E-2</v>
      </c>
      <c r="AT324" s="16"/>
      <c r="AU324" s="16"/>
      <c r="AV324" s="16"/>
    </row>
    <row r="325" spans="1:48" ht="12.75" customHeight="1">
      <c r="A325" s="139"/>
      <c r="B325" s="143" t="s">
        <v>128</v>
      </c>
      <c r="C325" s="103" t="s">
        <v>134</v>
      </c>
      <c r="D325" s="120"/>
      <c r="E325" s="54"/>
      <c r="F325" s="54"/>
      <c r="G325" s="54"/>
      <c r="H325" s="31"/>
      <c r="I325" s="91" t="s">
        <v>75</v>
      </c>
      <c r="J325" s="54"/>
      <c r="K325" s="54"/>
      <c r="L325" s="54"/>
      <c r="M325" s="54"/>
      <c r="N325" s="55" t="s">
        <v>75</v>
      </c>
      <c r="O325" s="54"/>
      <c r="P325" s="54"/>
      <c r="Q325" s="54"/>
      <c r="R325" s="55" t="s">
        <v>75</v>
      </c>
      <c r="S325" s="54"/>
      <c r="T325" s="54"/>
      <c r="U325" s="80"/>
      <c r="V325" s="55" t="s">
        <v>75</v>
      </c>
      <c r="W325" s="54"/>
      <c r="X325" s="54"/>
      <c r="Y325" s="54"/>
      <c r="Z325" s="54"/>
      <c r="AA325" s="55" t="s">
        <v>75</v>
      </c>
      <c r="AB325" s="54"/>
      <c r="AC325" s="54"/>
      <c r="AD325" s="54"/>
      <c r="AE325" s="54"/>
      <c r="AF325" s="97" t="s">
        <v>101</v>
      </c>
      <c r="AG325" s="54"/>
      <c r="AH325" s="54"/>
      <c r="AI325" s="54"/>
      <c r="AJ325" s="55" t="s">
        <v>75</v>
      </c>
      <c r="AK325" s="54"/>
      <c r="AL325" s="55" t="s">
        <v>75</v>
      </c>
      <c r="AM325" s="56"/>
      <c r="AN325" s="56"/>
      <c r="AO325" s="56"/>
      <c r="AP325" s="56"/>
      <c r="AQ325" s="56">
        <f t="shared" si="56"/>
        <v>8</v>
      </c>
      <c r="AR325" s="31">
        <f t="shared" si="60"/>
        <v>102</v>
      </c>
      <c r="AS325" s="98">
        <f t="shared" si="58"/>
        <v>7.8431372549019607E-2</v>
      </c>
      <c r="AT325" s="16"/>
      <c r="AU325" s="16"/>
      <c r="AV325" s="16"/>
    </row>
    <row r="326" spans="1:48" ht="12.75" customHeight="1">
      <c r="A326" s="139"/>
      <c r="B326" s="139"/>
      <c r="C326" s="103" t="s">
        <v>135</v>
      </c>
      <c r="D326" s="57"/>
      <c r="E326" s="54"/>
      <c r="F326" s="54"/>
      <c r="G326" s="54"/>
      <c r="H326" s="54"/>
      <c r="I326" s="91" t="s">
        <v>75</v>
      </c>
      <c r="J326" s="54"/>
      <c r="K326" s="54"/>
      <c r="L326" s="54"/>
      <c r="M326" s="54"/>
      <c r="N326" s="55" t="s">
        <v>75</v>
      </c>
      <c r="O326" s="54"/>
      <c r="P326" s="54"/>
      <c r="Q326" s="54"/>
      <c r="R326" s="55" t="s">
        <v>75</v>
      </c>
      <c r="S326" s="54"/>
      <c r="T326" s="54"/>
      <c r="U326" s="54"/>
      <c r="V326" s="55" t="s">
        <v>75</v>
      </c>
      <c r="W326" s="54"/>
      <c r="X326" s="54"/>
      <c r="Y326" s="54"/>
      <c r="Z326" s="54"/>
      <c r="AA326" s="55" t="s">
        <v>75</v>
      </c>
      <c r="AB326" s="54"/>
      <c r="AC326" s="54"/>
      <c r="AD326" s="54"/>
      <c r="AE326" s="54"/>
      <c r="AF326" s="97" t="s">
        <v>101</v>
      </c>
      <c r="AG326" s="54"/>
      <c r="AH326" s="54"/>
      <c r="AI326" s="56"/>
      <c r="AJ326" s="55" t="s">
        <v>75</v>
      </c>
      <c r="AK326" s="54"/>
      <c r="AL326" s="55" t="s">
        <v>75</v>
      </c>
      <c r="AM326" s="56"/>
      <c r="AN326" s="56"/>
      <c r="AO326" s="56"/>
      <c r="AP326" s="56"/>
      <c r="AQ326" s="56">
        <f t="shared" si="56"/>
        <v>8</v>
      </c>
      <c r="AR326" s="31">
        <f t="shared" si="60"/>
        <v>102</v>
      </c>
      <c r="AS326" s="98">
        <f t="shared" si="58"/>
        <v>7.8431372549019607E-2</v>
      </c>
      <c r="AT326" s="16"/>
      <c r="AU326" s="16"/>
      <c r="AV326" s="16"/>
    </row>
    <row r="327" spans="1:48" ht="12.75" customHeight="1">
      <c r="A327" s="139"/>
      <c r="B327" s="139"/>
      <c r="C327" s="103" t="s">
        <v>136</v>
      </c>
      <c r="D327" s="57"/>
      <c r="E327" s="54"/>
      <c r="F327" s="54"/>
      <c r="G327" s="54"/>
      <c r="H327" s="54"/>
      <c r="I327" s="91" t="s">
        <v>75</v>
      </c>
      <c r="J327" s="54"/>
      <c r="K327" s="54"/>
      <c r="L327" s="54"/>
      <c r="M327" s="54"/>
      <c r="N327" s="55" t="s">
        <v>75</v>
      </c>
      <c r="O327" s="54"/>
      <c r="P327" s="54"/>
      <c r="Q327" s="54"/>
      <c r="R327" s="55" t="s">
        <v>75</v>
      </c>
      <c r="S327" s="54"/>
      <c r="T327" s="54"/>
      <c r="U327" s="54"/>
      <c r="V327" s="55" t="s">
        <v>75</v>
      </c>
      <c r="W327" s="54"/>
      <c r="X327" s="54"/>
      <c r="Y327" s="54"/>
      <c r="Z327" s="54"/>
      <c r="AA327" s="55" t="s">
        <v>75</v>
      </c>
      <c r="AB327" s="54"/>
      <c r="AC327" s="54"/>
      <c r="AD327" s="54"/>
      <c r="AE327" s="54"/>
      <c r="AF327" s="97" t="s">
        <v>101</v>
      </c>
      <c r="AG327" s="54"/>
      <c r="AH327" s="54"/>
      <c r="AI327" s="56"/>
      <c r="AJ327" s="55" t="s">
        <v>75</v>
      </c>
      <c r="AK327" s="54"/>
      <c r="AL327" s="55" t="s">
        <v>75</v>
      </c>
      <c r="AM327" s="56"/>
      <c r="AN327" s="56"/>
      <c r="AO327" s="56"/>
      <c r="AP327" s="56"/>
      <c r="AQ327" s="56">
        <f t="shared" si="56"/>
        <v>8</v>
      </c>
      <c r="AR327" s="31">
        <f t="shared" si="60"/>
        <v>102</v>
      </c>
      <c r="AS327" s="98">
        <f t="shared" si="58"/>
        <v>7.8431372549019607E-2</v>
      </c>
      <c r="AT327" s="16"/>
      <c r="AU327" s="16"/>
      <c r="AV327" s="16"/>
    </row>
    <row r="328" spans="1:48" ht="12.75" customHeight="1">
      <c r="A328" s="139"/>
      <c r="B328" s="140"/>
      <c r="C328" s="103" t="s">
        <v>137</v>
      </c>
      <c r="D328" s="57"/>
      <c r="E328" s="54"/>
      <c r="F328" s="54"/>
      <c r="G328" s="54"/>
      <c r="H328" s="54"/>
      <c r="I328" s="91" t="s">
        <v>75</v>
      </c>
      <c r="J328" s="54"/>
      <c r="K328" s="54"/>
      <c r="L328" s="54"/>
      <c r="M328" s="54"/>
      <c r="N328" s="55" t="s">
        <v>75</v>
      </c>
      <c r="O328" s="54"/>
      <c r="P328" s="54"/>
      <c r="Q328" s="54"/>
      <c r="R328" s="55" t="s">
        <v>75</v>
      </c>
      <c r="S328" s="54"/>
      <c r="T328" s="54"/>
      <c r="U328" s="54"/>
      <c r="V328" s="55" t="s">
        <v>75</v>
      </c>
      <c r="W328" s="54"/>
      <c r="X328" s="54"/>
      <c r="Y328" s="54"/>
      <c r="Z328" s="54"/>
      <c r="AA328" s="55" t="s">
        <v>75</v>
      </c>
      <c r="AB328" s="54"/>
      <c r="AC328" s="54"/>
      <c r="AD328" s="54"/>
      <c r="AE328" s="54"/>
      <c r="AF328" s="97" t="s">
        <v>101</v>
      </c>
      <c r="AG328" s="54"/>
      <c r="AH328" s="54"/>
      <c r="AI328" s="56"/>
      <c r="AJ328" s="55" t="s">
        <v>75</v>
      </c>
      <c r="AK328" s="54"/>
      <c r="AL328" s="55" t="s">
        <v>75</v>
      </c>
      <c r="AM328" s="56"/>
      <c r="AN328" s="56"/>
      <c r="AO328" s="56"/>
      <c r="AP328" s="56"/>
      <c r="AQ328" s="56">
        <f t="shared" si="56"/>
        <v>8</v>
      </c>
      <c r="AR328" s="31">
        <f t="shared" si="60"/>
        <v>102</v>
      </c>
      <c r="AS328" s="98">
        <f t="shared" si="58"/>
        <v>7.8431372549019607E-2</v>
      </c>
      <c r="AT328" s="16"/>
      <c r="AU328" s="16"/>
      <c r="AV328" s="16"/>
    </row>
    <row r="329" spans="1:48" ht="12.75" customHeight="1">
      <c r="A329" s="139"/>
      <c r="B329" s="143" t="s">
        <v>129</v>
      </c>
      <c r="C329" s="103" t="s">
        <v>134</v>
      </c>
      <c r="D329" s="57"/>
      <c r="E329" s="54"/>
      <c r="F329" s="54"/>
      <c r="G329" s="54"/>
      <c r="H329" s="54"/>
      <c r="I329" s="54"/>
      <c r="J329" s="55" t="s">
        <v>75</v>
      </c>
      <c r="K329" s="54"/>
      <c r="L329" s="54"/>
      <c r="M329" s="54"/>
      <c r="N329" s="54"/>
      <c r="O329" s="54"/>
      <c r="P329" s="54"/>
      <c r="Q329" s="54"/>
      <c r="R329" s="55" t="s">
        <v>75</v>
      </c>
      <c r="S329" s="54"/>
      <c r="T329" s="54"/>
      <c r="U329" s="54"/>
      <c r="V329" s="54"/>
      <c r="W329" s="54"/>
      <c r="X329" s="54"/>
      <c r="Y329" s="55" t="s">
        <v>75</v>
      </c>
      <c r="Z329" s="54"/>
      <c r="AA329" s="54"/>
      <c r="AB329" s="54"/>
      <c r="AC329" s="54"/>
      <c r="AD329" s="55" t="s">
        <v>75</v>
      </c>
      <c r="AE329" s="54"/>
      <c r="AF329" s="54"/>
      <c r="AG329" s="54"/>
      <c r="AH329" s="54"/>
      <c r="AI329" s="56"/>
      <c r="AJ329" s="106" t="s">
        <v>75</v>
      </c>
      <c r="AK329" s="54"/>
      <c r="AL329" s="55" t="s">
        <v>75</v>
      </c>
      <c r="AM329" s="56"/>
      <c r="AN329" s="56"/>
      <c r="AO329" s="56"/>
      <c r="AP329" s="56"/>
      <c r="AQ329" s="56">
        <f t="shared" si="56"/>
        <v>6</v>
      </c>
      <c r="AR329" s="31">
        <f t="shared" ref="AR329:AR332" si="61">34*2</f>
        <v>68</v>
      </c>
      <c r="AS329" s="98">
        <f t="shared" si="58"/>
        <v>8.8235294117647065E-2</v>
      </c>
      <c r="AT329" s="16"/>
      <c r="AU329" s="16"/>
      <c r="AV329" s="16"/>
    </row>
    <row r="330" spans="1:48" ht="12.75" customHeight="1">
      <c r="A330" s="139"/>
      <c r="B330" s="139"/>
      <c r="C330" s="103" t="s">
        <v>135</v>
      </c>
      <c r="D330" s="57"/>
      <c r="E330" s="54"/>
      <c r="F330" s="54"/>
      <c r="G330" s="54"/>
      <c r="H330" s="54"/>
      <c r="I330" s="54"/>
      <c r="J330" s="55" t="s">
        <v>75</v>
      </c>
      <c r="K330" s="54"/>
      <c r="L330" s="54"/>
      <c r="M330" s="54"/>
      <c r="N330" s="54"/>
      <c r="O330" s="54"/>
      <c r="P330" s="54"/>
      <c r="Q330" s="54"/>
      <c r="R330" s="55" t="s">
        <v>75</v>
      </c>
      <c r="S330" s="54"/>
      <c r="T330" s="54"/>
      <c r="U330" s="54"/>
      <c r="V330" s="54"/>
      <c r="W330" s="54"/>
      <c r="X330" s="54"/>
      <c r="Y330" s="55" t="s">
        <v>75</v>
      </c>
      <c r="Z330" s="54"/>
      <c r="AA330" s="54"/>
      <c r="AB330" s="54"/>
      <c r="AC330" s="54"/>
      <c r="AD330" s="55" t="s">
        <v>75</v>
      </c>
      <c r="AE330" s="54"/>
      <c r="AF330" s="54"/>
      <c r="AG330" s="54"/>
      <c r="AH330" s="54"/>
      <c r="AI330" s="56"/>
      <c r="AJ330" s="106" t="s">
        <v>75</v>
      </c>
      <c r="AK330" s="54"/>
      <c r="AL330" s="55" t="s">
        <v>75</v>
      </c>
      <c r="AM330" s="56"/>
      <c r="AN330" s="56"/>
      <c r="AO330" s="56"/>
      <c r="AP330" s="56"/>
      <c r="AQ330" s="56">
        <f t="shared" si="56"/>
        <v>6</v>
      </c>
      <c r="AR330" s="31">
        <f t="shared" si="61"/>
        <v>68</v>
      </c>
      <c r="AS330" s="98">
        <f t="shared" si="58"/>
        <v>8.8235294117647065E-2</v>
      </c>
      <c r="AT330" s="16"/>
      <c r="AU330" s="16"/>
      <c r="AV330" s="16"/>
    </row>
    <row r="331" spans="1:48" ht="12.75" customHeight="1">
      <c r="A331" s="139"/>
      <c r="B331" s="139"/>
      <c r="C331" s="103" t="s">
        <v>136</v>
      </c>
      <c r="D331" s="57"/>
      <c r="E331" s="54"/>
      <c r="F331" s="54"/>
      <c r="G331" s="54"/>
      <c r="H331" s="54"/>
      <c r="I331" s="54"/>
      <c r="J331" s="55" t="s">
        <v>75</v>
      </c>
      <c r="K331" s="54"/>
      <c r="L331" s="54"/>
      <c r="M331" s="54"/>
      <c r="N331" s="54"/>
      <c r="O331" s="54"/>
      <c r="P331" s="54"/>
      <c r="Q331" s="54"/>
      <c r="R331" s="55" t="s">
        <v>75</v>
      </c>
      <c r="S331" s="54"/>
      <c r="T331" s="54"/>
      <c r="U331" s="54"/>
      <c r="V331" s="54"/>
      <c r="W331" s="54"/>
      <c r="X331" s="54"/>
      <c r="Y331" s="55" t="s">
        <v>75</v>
      </c>
      <c r="Z331" s="54"/>
      <c r="AA331" s="54"/>
      <c r="AB331" s="54"/>
      <c r="AC331" s="54"/>
      <c r="AD331" s="55" t="s">
        <v>75</v>
      </c>
      <c r="AE331" s="54"/>
      <c r="AF331" s="54"/>
      <c r="AG331" s="54"/>
      <c r="AH331" s="54"/>
      <c r="AI331" s="56"/>
      <c r="AJ331" s="106" t="s">
        <v>75</v>
      </c>
      <c r="AK331" s="54"/>
      <c r="AL331" s="55" t="s">
        <v>75</v>
      </c>
      <c r="AM331" s="56"/>
      <c r="AN331" s="56"/>
      <c r="AO331" s="56"/>
      <c r="AP331" s="56"/>
      <c r="AQ331" s="56">
        <f t="shared" si="56"/>
        <v>6</v>
      </c>
      <c r="AR331" s="31">
        <f t="shared" si="61"/>
        <v>68</v>
      </c>
      <c r="AS331" s="98">
        <f t="shared" si="58"/>
        <v>8.8235294117647065E-2</v>
      </c>
      <c r="AT331" s="16"/>
      <c r="AU331" s="16"/>
      <c r="AV331" s="16"/>
    </row>
    <row r="332" spans="1:48" ht="12.75" customHeight="1">
      <c r="A332" s="139"/>
      <c r="B332" s="140"/>
      <c r="C332" s="103" t="s">
        <v>137</v>
      </c>
      <c r="D332" s="100"/>
      <c r="E332" s="54"/>
      <c r="F332" s="54"/>
      <c r="G332" s="54"/>
      <c r="H332" s="54"/>
      <c r="I332" s="54"/>
      <c r="J332" s="55" t="s">
        <v>75</v>
      </c>
      <c r="K332" s="54"/>
      <c r="L332" s="54"/>
      <c r="M332" s="54"/>
      <c r="N332" s="54"/>
      <c r="O332" s="54"/>
      <c r="P332" s="54"/>
      <c r="Q332" s="54"/>
      <c r="R332" s="55" t="s">
        <v>75</v>
      </c>
      <c r="S332" s="54"/>
      <c r="T332" s="54"/>
      <c r="U332" s="54"/>
      <c r="V332" s="54"/>
      <c r="W332" s="54"/>
      <c r="X332" s="54"/>
      <c r="Y332" s="55" t="s">
        <v>75</v>
      </c>
      <c r="Z332" s="54"/>
      <c r="AA332" s="54"/>
      <c r="AB332" s="54"/>
      <c r="AC332" s="54"/>
      <c r="AD332" s="55" t="s">
        <v>75</v>
      </c>
      <c r="AE332" s="54"/>
      <c r="AF332" s="54"/>
      <c r="AG332" s="54"/>
      <c r="AH332" s="54"/>
      <c r="AI332" s="56"/>
      <c r="AJ332" s="106" t="s">
        <v>75</v>
      </c>
      <c r="AK332" s="54"/>
      <c r="AL332" s="55" t="s">
        <v>75</v>
      </c>
      <c r="AM332" s="56"/>
      <c r="AN332" s="56"/>
      <c r="AO332" s="56"/>
      <c r="AP332" s="56"/>
      <c r="AQ332" s="56">
        <f t="shared" si="56"/>
        <v>6</v>
      </c>
      <c r="AR332" s="31">
        <f t="shared" si="61"/>
        <v>68</v>
      </c>
      <c r="AS332" s="98">
        <f t="shared" si="58"/>
        <v>8.8235294117647065E-2</v>
      </c>
      <c r="AT332" s="16"/>
      <c r="AU332" s="16"/>
      <c r="AV332" s="16"/>
    </row>
    <row r="333" spans="1:48" ht="12.75" customHeight="1">
      <c r="A333" s="139"/>
      <c r="B333" s="143" t="s">
        <v>130</v>
      </c>
      <c r="C333" s="103" t="s">
        <v>134</v>
      </c>
      <c r="D333" s="57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5" t="s">
        <v>75</v>
      </c>
      <c r="R333" s="54"/>
      <c r="S333" s="54"/>
      <c r="T333" s="54"/>
      <c r="U333" s="54"/>
      <c r="V333" s="54"/>
      <c r="W333" s="55" t="s">
        <v>79</v>
      </c>
      <c r="X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6"/>
      <c r="AJ333" s="56"/>
      <c r="AK333" s="54"/>
      <c r="AL333" s="55" t="s">
        <v>75</v>
      </c>
      <c r="AM333" s="56"/>
      <c r="AN333" s="56"/>
      <c r="AO333" s="56"/>
      <c r="AP333" s="56"/>
      <c r="AQ333" s="56">
        <f t="shared" si="56"/>
        <v>3</v>
      </c>
      <c r="AR333" s="31">
        <f t="shared" ref="AR333:AR340" si="62">34*1</f>
        <v>34</v>
      </c>
      <c r="AS333" s="98">
        <f t="shared" si="58"/>
        <v>8.8235294117647065E-2</v>
      </c>
      <c r="AT333" s="16"/>
      <c r="AU333" s="16"/>
      <c r="AV333" s="16"/>
    </row>
    <row r="334" spans="1:48" ht="12.75" customHeight="1">
      <c r="A334" s="139"/>
      <c r="B334" s="139"/>
      <c r="C334" s="103" t="s">
        <v>135</v>
      </c>
      <c r="D334" s="100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5" t="s">
        <v>75</v>
      </c>
      <c r="R334" s="54"/>
      <c r="S334" s="54"/>
      <c r="T334" s="54"/>
      <c r="U334" s="54"/>
      <c r="V334" s="54"/>
      <c r="W334" s="55" t="s">
        <v>79</v>
      </c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6"/>
      <c r="AJ334" s="56"/>
      <c r="AK334" s="54"/>
      <c r="AL334" s="55" t="s">
        <v>75</v>
      </c>
      <c r="AM334" s="56"/>
      <c r="AN334" s="56"/>
      <c r="AO334" s="56"/>
      <c r="AP334" s="56"/>
      <c r="AQ334" s="56">
        <f t="shared" si="56"/>
        <v>3</v>
      </c>
      <c r="AR334" s="31">
        <f t="shared" si="62"/>
        <v>34</v>
      </c>
      <c r="AS334" s="98">
        <f t="shared" si="58"/>
        <v>8.8235294117647065E-2</v>
      </c>
      <c r="AT334" s="16"/>
      <c r="AU334" s="16"/>
      <c r="AV334" s="16"/>
    </row>
    <row r="335" spans="1:48" ht="12.75" customHeight="1">
      <c r="A335" s="139"/>
      <c r="B335" s="139"/>
      <c r="C335" s="103" t="s">
        <v>136</v>
      </c>
      <c r="D335" s="100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5" t="s">
        <v>75</v>
      </c>
      <c r="R335" s="54"/>
      <c r="S335" s="54"/>
      <c r="T335" s="54"/>
      <c r="U335" s="54"/>
      <c r="V335" s="54"/>
      <c r="W335" s="55" t="s">
        <v>79</v>
      </c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6"/>
      <c r="AJ335" s="56"/>
      <c r="AK335" s="54"/>
      <c r="AL335" s="55" t="s">
        <v>75</v>
      </c>
      <c r="AM335" s="56"/>
      <c r="AN335" s="56"/>
      <c r="AO335" s="56"/>
      <c r="AP335" s="56"/>
      <c r="AQ335" s="56">
        <f t="shared" si="56"/>
        <v>3</v>
      </c>
      <c r="AR335" s="31">
        <f t="shared" si="62"/>
        <v>34</v>
      </c>
      <c r="AS335" s="98">
        <f t="shared" si="58"/>
        <v>8.8235294117647065E-2</v>
      </c>
      <c r="AT335" s="16"/>
      <c r="AU335" s="16"/>
      <c r="AV335" s="16"/>
    </row>
    <row r="336" spans="1:48" ht="12.75" customHeight="1">
      <c r="A336" s="139"/>
      <c r="B336" s="140"/>
      <c r="C336" s="103" t="s">
        <v>137</v>
      </c>
      <c r="D336" s="100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5" t="s">
        <v>75</v>
      </c>
      <c r="R336" s="54"/>
      <c r="S336" s="54"/>
      <c r="T336" s="54"/>
      <c r="U336" s="54"/>
      <c r="V336" s="54"/>
      <c r="W336" s="55" t="s">
        <v>79</v>
      </c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6"/>
      <c r="AJ336" s="56"/>
      <c r="AK336" s="54"/>
      <c r="AL336" s="55" t="s">
        <v>75</v>
      </c>
      <c r="AM336" s="56"/>
      <c r="AN336" s="56"/>
      <c r="AO336" s="56"/>
      <c r="AP336" s="56"/>
      <c r="AQ336" s="56">
        <f t="shared" si="56"/>
        <v>3</v>
      </c>
      <c r="AR336" s="31">
        <f t="shared" si="62"/>
        <v>34</v>
      </c>
      <c r="AS336" s="98">
        <f t="shared" si="58"/>
        <v>8.8235294117647065E-2</v>
      </c>
      <c r="AT336" s="16"/>
      <c r="AU336" s="16"/>
      <c r="AV336" s="16"/>
    </row>
    <row r="337" spans="1:48" ht="12.75" customHeight="1">
      <c r="A337" s="139"/>
      <c r="B337" s="143" t="s">
        <v>131</v>
      </c>
      <c r="C337" s="103" t="s">
        <v>134</v>
      </c>
      <c r="D337" s="57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117" t="s">
        <v>75</v>
      </c>
      <c r="Q337" s="54"/>
      <c r="R337" s="54"/>
      <c r="S337" s="54"/>
      <c r="T337" s="31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97" t="s">
        <v>101</v>
      </c>
      <c r="AH337" s="54"/>
      <c r="AI337" s="117" t="s">
        <v>75</v>
      </c>
      <c r="AJ337" s="56"/>
      <c r="AK337" s="54"/>
      <c r="AL337" s="54"/>
      <c r="AM337" s="56"/>
      <c r="AN337" s="56"/>
      <c r="AO337" s="56"/>
      <c r="AP337" s="56"/>
      <c r="AQ337" s="56">
        <f t="shared" si="56"/>
        <v>3</v>
      </c>
      <c r="AR337" s="31">
        <f t="shared" si="62"/>
        <v>34</v>
      </c>
      <c r="AS337" s="98">
        <f t="shared" si="58"/>
        <v>8.8235294117647065E-2</v>
      </c>
      <c r="AT337" s="16"/>
      <c r="AU337" s="16"/>
      <c r="AV337" s="16"/>
    </row>
    <row r="338" spans="1:48" ht="12.75" customHeight="1">
      <c r="A338" s="139"/>
      <c r="B338" s="139"/>
      <c r="C338" s="103" t="s">
        <v>135</v>
      </c>
      <c r="D338" s="57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117" t="s">
        <v>75</v>
      </c>
      <c r="Q338" s="54"/>
      <c r="R338" s="54"/>
      <c r="S338" s="16"/>
      <c r="T338" s="31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97" t="s">
        <v>101</v>
      </c>
      <c r="AH338" s="54"/>
      <c r="AI338" s="117" t="s">
        <v>75</v>
      </c>
      <c r="AJ338" s="56"/>
      <c r="AK338" s="54"/>
      <c r="AL338" s="54"/>
      <c r="AM338" s="56"/>
      <c r="AN338" s="56"/>
      <c r="AO338" s="56"/>
      <c r="AP338" s="56"/>
      <c r="AQ338" s="56">
        <f t="shared" si="56"/>
        <v>3</v>
      </c>
      <c r="AR338" s="31">
        <f t="shared" si="62"/>
        <v>34</v>
      </c>
      <c r="AS338" s="98">
        <f t="shared" si="58"/>
        <v>8.8235294117647065E-2</v>
      </c>
      <c r="AT338" s="16"/>
      <c r="AU338" s="16"/>
      <c r="AV338" s="16"/>
    </row>
    <row r="339" spans="1:48" ht="12.75" customHeight="1">
      <c r="A339" s="139"/>
      <c r="B339" s="139"/>
      <c r="C339" s="103" t="s">
        <v>136</v>
      </c>
      <c r="D339" s="57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117" t="s">
        <v>75</v>
      </c>
      <c r="R339" s="54"/>
      <c r="S339" s="16"/>
      <c r="T339" s="31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97" t="s">
        <v>101</v>
      </c>
      <c r="AH339" s="54"/>
      <c r="AI339" s="117" t="s">
        <v>75</v>
      </c>
      <c r="AJ339" s="54"/>
      <c r="AK339" s="54"/>
      <c r="AL339" s="54"/>
      <c r="AM339" s="56"/>
      <c r="AN339" s="56"/>
      <c r="AO339" s="56"/>
      <c r="AP339" s="56"/>
      <c r="AQ339" s="56">
        <f t="shared" si="56"/>
        <v>3</v>
      </c>
      <c r="AR339" s="31">
        <f t="shared" si="62"/>
        <v>34</v>
      </c>
      <c r="AS339" s="98">
        <f t="shared" si="58"/>
        <v>8.8235294117647065E-2</v>
      </c>
      <c r="AT339" s="16"/>
      <c r="AU339" s="16"/>
      <c r="AV339" s="16"/>
    </row>
    <row r="340" spans="1:48" ht="12.75" customHeight="1">
      <c r="A340" s="139"/>
      <c r="B340" s="144"/>
      <c r="C340" s="103" t="s">
        <v>137</v>
      </c>
      <c r="D340" s="100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117" t="s">
        <v>75</v>
      </c>
      <c r="R340" s="54"/>
      <c r="S340" s="31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97" t="s">
        <v>101</v>
      </c>
      <c r="AH340" s="54"/>
      <c r="AI340" s="54"/>
      <c r="AJ340" s="56"/>
      <c r="AK340" s="54"/>
      <c r="AL340" s="117" t="s">
        <v>75</v>
      </c>
      <c r="AM340" s="56"/>
      <c r="AN340" s="56"/>
      <c r="AO340" s="56"/>
      <c r="AP340" s="56"/>
      <c r="AQ340" s="56">
        <f t="shared" si="56"/>
        <v>3</v>
      </c>
      <c r="AR340" s="31">
        <f t="shared" si="62"/>
        <v>34</v>
      </c>
      <c r="AS340" s="98">
        <f t="shared" si="58"/>
        <v>8.8235294117647065E-2</v>
      </c>
      <c r="AT340" s="16"/>
      <c r="AU340" s="16"/>
      <c r="AV340" s="16"/>
    </row>
    <row r="341" spans="1:48" ht="12.75" customHeight="1">
      <c r="A341" s="139"/>
      <c r="B341" s="143" t="s">
        <v>115</v>
      </c>
      <c r="C341" s="103" t="s">
        <v>134</v>
      </c>
      <c r="D341" s="100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31"/>
      <c r="T341" s="54"/>
      <c r="U341" s="54"/>
      <c r="V341" s="55" t="s">
        <v>75</v>
      </c>
      <c r="W341" s="54"/>
      <c r="X341" s="54"/>
      <c r="Y341" s="55" t="s">
        <v>75</v>
      </c>
      <c r="Z341" s="54"/>
      <c r="AA341" s="54"/>
      <c r="AB341" s="54"/>
      <c r="AC341" s="54"/>
      <c r="AD341" s="54"/>
      <c r="AE341" s="54"/>
      <c r="AF341" s="54"/>
      <c r="AG341" s="97" t="s">
        <v>101</v>
      </c>
      <c r="AH341" s="54"/>
      <c r="AI341" s="106" t="s">
        <v>75</v>
      </c>
      <c r="AJ341" s="56"/>
      <c r="AK341" s="54"/>
      <c r="AL341" s="54"/>
      <c r="AM341" s="56"/>
      <c r="AN341" s="56"/>
      <c r="AO341" s="56"/>
      <c r="AP341" s="56"/>
      <c r="AQ341" s="56">
        <f t="shared" si="56"/>
        <v>4</v>
      </c>
      <c r="AR341" s="31">
        <f t="shared" ref="AR341:AR344" si="63">34*3</f>
        <v>102</v>
      </c>
      <c r="AS341" s="98">
        <f t="shared" si="58"/>
        <v>3.9215686274509803E-2</v>
      </c>
      <c r="AT341" s="16"/>
      <c r="AU341" s="16"/>
      <c r="AV341" s="16"/>
    </row>
    <row r="342" spans="1:48" ht="12.75" customHeight="1">
      <c r="A342" s="139"/>
      <c r="B342" s="139"/>
      <c r="C342" s="103" t="s">
        <v>135</v>
      </c>
      <c r="D342" s="100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31"/>
      <c r="T342" s="54"/>
      <c r="U342" s="54"/>
      <c r="V342" s="55" t="s">
        <v>75</v>
      </c>
      <c r="W342" s="54"/>
      <c r="X342" s="54"/>
      <c r="Y342" s="55" t="s">
        <v>75</v>
      </c>
      <c r="Z342" s="54"/>
      <c r="AA342" s="54"/>
      <c r="AB342" s="54"/>
      <c r="AC342" s="54"/>
      <c r="AD342" s="54"/>
      <c r="AE342" s="54"/>
      <c r="AF342" s="54"/>
      <c r="AG342" s="97" t="s">
        <v>101</v>
      </c>
      <c r="AH342" s="54"/>
      <c r="AI342" s="106" t="s">
        <v>75</v>
      </c>
      <c r="AJ342" s="56"/>
      <c r="AK342" s="54"/>
      <c r="AL342" s="54"/>
      <c r="AM342" s="56"/>
      <c r="AN342" s="56"/>
      <c r="AO342" s="56"/>
      <c r="AP342" s="56"/>
      <c r="AQ342" s="56">
        <f t="shared" si="56"/>
        <v>4</v>
      </c>
      <c r="AR342" s="31">
        <f t="shared" si="63"/>
        <v>102</v>
      </c>
      <c r="AS342" s="98">
        <f t="shared" si="58"/>
        <v>3.9215686274509803E-2</v>
      </c>
      <c r="AT342" s="16"/>
      <c r="AU342" s="16"/>
      <c r="AV342" s="16"/>
    </row>
    <row r="343" spans="1:48" ht="12.75" customHeight="1">
      <c r="A343" s="139"/>
      <c r="B343" s="139"/>
      <c r="C343" s="103" t="s">
        <v>136</v>
      </c>
      <c r="D343" s="100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31"/>
      <c r="T343" s="54"/>
      <c r="U343" s="54"/>
      <c r="V343" s="55" t="s">
        <v>75</v>
      </c>
      <c r="W343" s="54"/>
      <c r="X343" s="54"/>
      <c r="Y343" s="55" t="s">
        <v>75</v>
      </c>
      <c r="Z343" s="54"/>
      <c r="AA343" s="54"/>
      <c r="AB343" s="54"/>
      <c r="AC343" s="54"/>
      <c r="AD343" s="54"/>
      <c r="AE343" s="54"/>
      <c r="AF343" s="54"/>
      <c r="AG343" s="97" t="s">
        <v>101</v>
      </c>
      <c r="AH343" s="54"/>
      <c r="AI343" s="106" t="s">
        <v>75</v>
      </c>
      <c r="AJ343" s="56"/>
      <c r="AK343" s="54"/>
      <c r="AL343" s="54"/>
      <c r="AM343" s="56"/>
      <c r="AN343" s="56"/>
      <c r="AO343" s="56"/>
      <c r="AP343" s="56"/>
      <c r="AQ343" s="56">
        <f t="shared" si="56"/>
        <v>4</v>
      </c>
      <c r="AR343" s="31">
        <f t="shared" si="63"/>
        <v>102</v>
      </c>
      <c r="AS343" s="98">
        <f t="shared" si="58"/>
        <v>3.9215686274509803E-2</v>
      </c>
      <c r="AT343" s="16"/>
      <c r="AU343" s="16"/>
      <c r="AV343" s="16"/>
    </row>
    <row r="344" spans="1:48" ht="12.75" customHeight="1">
      <c r="A344" s="139"/>
      <c r="B344" s="140"/>
      <c r="C344" s="103" t="s">
        <v>137</v>
      </c>
      <c r="D344" s="100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31"/>
      <c r="T344" s="54"/>
      <c r="U344" s="54"/>
      <c r="V344" s="55" t="s">
        <v>75</v>
      </c>
      <c r="W344" s="54"/>
      <c r="X344" s="54"/>
      <c r="Y344" s="55" t="s">
        <v>75</v>
      </c>
      <c r="Z344" s="54"/>
      <c r="AA344" s="54"/>
      <c r="AB344" s="54"/>
      <c r="AC344" s="54"/>
      <c r="AD344" s="54"/>
      <c r="AE344" s="54"/>
      <c r="AF344" s="54"/>
      <c r="AG344" s="97" t="s">
        <v>101</v>
      </c>
      <c r="AH344" s="54"/>
      <c r="AI344" s="106" t="s">
        <v>75</v>
      </c>
      <c r="AJ344" s="56"/>
      <c r="AK344" s="54"/>
      <c r="AL344" s="54"/>
      <c r="AM344" s="56"/>
      <c r="AN344" s="56"/>
      <c r="AO344" s="56"/>
      <c r="AP344" s="56"/>
      <c r="AQ344" s="56">
        <f t="shared" si="56"/>
        <v>4</v>
      </c>
      <c r="AR344" s="31">
        <f t="shared" si="63"/>
        <v>102</v>
      </c>
      <c r="AS344" s="98">
        <f t="shared" si="58"/>
        <v>3.9215686274509803E-2</v>
      </c>
      <c r="AT344" s="16"/>
      <c r="AU344" s="16"/>
      <c r="AV344" s="16"/>
    </row>
    <row r="345" spans="1:48" ht="12.75" customHeight="1">
      <c r="A345" s="139"/>
      <c r="B345" s="143" t="s">
        <v>116</v>
      </c>
      <c r="C345" s="103" t="s">
        <v>134</v>
      </c>
      <c r="D345" s="100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31"/>
      <c r="T345" s="54"/>
      <c r="U345" s="54"/>
      <c r="V345" s="54"/>
      <c r="W345" s="54"/>
      <c r="X345" s="55" t="s">
        <v>75</v>
      </c>
      <c r="Y345" s="54"/>
      <c r="Z345" s="54"/>
      <c r="AA345" s="54"/>
      <c r="AB345" s="54"/>
      <c r="AC345" s="54"/>
      <c r="AD345" s="54"/>
      <c r="AE345" s="54"/>
      <c r="AF345" s="54"/>
      <c r="AG345" s="97" t="s">
        <v>101</v>
      </c>
      <c r="AH345" s="54"/>
      <c r="AI345" s="56"/>
      <c r="AJ345" s="106" t="s">
        <v>75</v>
      </c>
      <c r="AK345" s="54"/>
      <c r="AL345" s="54"/>
      <c r="AM345" s="56"/>
      <c r="AN345" s="56"/>
      <c r="AO345" s="56"/>
      <c r="AP345" s="56"/>
      <c r="AQ345" s="56">
        <f t="shared" si="56"/>
        <v>3</v>
      </c>
      <c r="AR345" s="31">
        <f t="shared" ref="AR345:AR360" si="64">34*2</f>
        <v>68</v>
      </c>
      <c r="AS345" s="98">
        <f t="shared" si="58"/>
        <v>4.4117647058823532E-2</v>
      </c>
      <c r="AT345" s="16"/>
      <c r="AU345" s="16"/>
      <c r="AV345" s="16"/>
    </row>
    <row r="346" spans="1:48" ht="12.75" customHeight="1">
      <c r="A346" s="139"/>
      <c r="B346" s="139"/>
      <c r="C346" s="103" t="s">
        <v>135</v>
      </c>
      <c r="D346" s="100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31"/>
      <c r="T346" s="54"/>
      <c r="U346" s="54"/>
      <c r="V346" s="54"/>
      <c r="W346" s="54"/>
      <c r="X346" s="55" t="s">
        <v>75</v>
      </c>
      <c r="Y346" s="54"/>
      <c r="Z346" s="54"/>
      <c r="AA346" s="54"/>
      <c r="AB346" s="54"/>
      <c r="AC346" s="54"/>
      <c r="AD346" s="54"/>
      <c r="AE346" s="54"/>
      <c r="AF346" s="54"/>
      <c r="AG346" s="97" t="s">
        <v>101</v>
      </c>
      <c r="AH346" s="54"/>
      <c r="AI346" s="56"/>
      <c r="AJ346" s="106" t="s">
        <v>75</v>
      </c>
      <c r="AK346" s="54"/>
      <c r="AL346" s="54"/>
      <c r="AM346" s="56"/>
      <c r="AN346" s="56"/>
      <c r="AO346" s="56"/>
      <c r="AP346" s="56"/>
      <c r="AQ346" s="56">
        <f t="shared" si="56"/>
        <v>3</v>
      </c>
      <c r="AR346" s="31">
        <f t="shared" si="64"/>
        <v>68</v>
      </c>
      <c r="AS346" s="98">
        <f t="shared" si="58"/>
        <v>4.4117647058823532E-2</v>
      </c>
      <c r="AT346" s="16"/>
      <c r="AU346" s="16"/>
      <c r="AV346" s="16"/>
    </row>
    <row r="347" spans="1:48" ht="12.75" customHeight="1">
      <c r="A347" s="139"/>
      <c r="B347" s="139"/>
      <c r="C347" s="103" t="s">
        <v>136</v>
      </c>
      <c r="D347" s="100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31"/>
      <c r="T347" s="54"/>
      <c r="U347" s="54"/>
      <c r="V347" s="54"/>
      <c r="W347" s="54"/>
      <c r="X347" s="55" t="s">
        <v>75</v>
      </c>
      <c r="Y347" s="54"/>
      <c r="Z347" s="54"/>
      <c r="AA347" s="54"/>
      <c r="AB347" s="54"/>
      <c r="AC347" s="54"/>
      <c r="AD347" s="54"/>
      <c r="AE347" s="54"/>
      <c r="AF347" s="54"/>
      <c r="AG347" s="97" t="s">
        <v>101</v>
      </c>
      <c r="AH347" s="54"/>
      <c r="AI347" s="56"/>
      <c r="AJ347" s="106" t="s">
        <v>75</v>
      </c>
      <c r="AK347" s="54"/>
      <c r="AL347" s="54"/>
      <c r="AM347" s="56"/>
      <c r="AN347" s="56"/>
      <c r="AO347" s="56"/>
      <c r="AP347" s="56"/>
      <c r="AQ347" s="56">
        <f t="shared" si="56"/>
        <v>3</v>
      </c>
      <c r="AR347" s="31">
        <f t="shared" si="64"/>
        <v>68</v>
      </c>
      <c r="AS347" s="98">
        <f t="shared" si="58"/>
        <v>4.4117647058823532E-2</v>
      </c>
      <c r="AT347" s="16"/>
      <c r="AU347" s="16"/>
      <c r="AV347" s="16"/>
    </row>
    <row r="348" spans="1:48" ht="12.75" customHeight="1">
      <c r="A348" s="139"/>
      <c r="B348" s="140"/>
      <c r="C348" s="103" t="s">
        <v>137</v>
      </c>
      <c r="D348" s="100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31"/>
      <c r="T348" s="54"/>
      <c r="U348" s="54"/>
      <c r="V348" s="54"/>
      <c r="W348" s="54"/>
      <c r="X348" s="55" t="s">
        <v>75</v>
      </c>
      <c r="Y348" s="54"/>
      <c r="Z348" s="54"/>
      <c r="AA348" s="54"/>
      <c r="AB348" s="54"/>
      <c r="AC348" s="54"/>
      <c r="AD348" s="54"/>
      <c r="AE348" s="54"/>
      <c r="AF348" s="54"/>
      <c r="AG348" s="97" t="s">
        <v>101</v>
      </c>
      <c r="AH348" s="54"/>
      <c r="AI348" s="56"/>
      <c r="AJ348" s="106" t="s">
        <v>75</v>
      </c>
      <c r="AK348" s="54"/>
      <c r="AL348" s="54"/>
      <c r="AM348" s="56"/>
      <c r="AN348" s="56"/>
      <c r="AO348" s="56"/>
      <c r="AP348" s="56"/>
      <c r="AQ348" s="56">
        <f t="shared" si="56"/>
        <v>3</v>
      </c>
      <c r="AR348" s="31">
        <f t="shared" si="64"/>
        <v>68</v>
      </c>
      <c r="AS348" s="98">
        <f t="shared" si="58"/>
        <v>4.4117647058823532E-2</v>
      </c>
      <c r="AT348" s="16"/>
      <c r="AU348" s="16"/>
      <c r="AV348" s="16"/>
    </row>
    <row r="349" spans="1:48" ht="12.75" customHeight="1">
      <c r="A349" s="139"/>
      <c r="B349" s="143" t="s">
        <v>132</v>
      </c>
      <c r="C349" s="103" t="s">
        <v>134</v>
      </c>
      <c r="D349" s="100"/>
      <c r="E349" s="54"/>
      <c r="F349" s="54"/>
      <c r="G349" s="54"/>
      <c r="H349" s="54"/>
      <c r="I349" s="54"/>
      <c r="J349" s="54"/>
      <c r="K349" s="54"/>
      <c r="L349" s="54"/>
      <c r="M349" s="108" t="s">
        <v>75</v>
      </c>
      <c r="N349" s="54"/>
      <c r="O349" s="54"/>
      <c r="P349" s="54"/>
      <c r="Q349" s="54"/>
      <c r="R349" s="108" t="s">
        <v>75</v>
      </c>
      <c r="S349" s="31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108" t="s">
        <v>75</v>
      </c>
      <c r="AG349" s="97" t="s">
        <v>101</v>
      </c>
      <c r="AH349" s="54"/>
      <c r="AI349" s="56"/>
      <c r="AJ349" s="56"/>
      <c r="AK349" s="108" t="s">
        <v>75</v>
      </c>
      <c r="AL349" s="54"/>
      <c r="AM349" s="56"/>
      <c r="AN349" s="56"/>
      <c r="AO349" s="56"/>
      <c r="AP349" s="56"/>
      <c r="AQ349" s="56">
        <f t="shared" si="56"/>
        <v>5</v>
      </c>
      <c r="AR349" s="31">
        <f t="shared" si="64"/>
        <v>68</v>
      </c>
      <c r="AS349" s="98">
        <f t="shared" si="58"/>
        <v>7.3529411764705885E-2</v>
      </c>
      <c r="AT349" s="16"/>
      <c r="AU349" s="16"/>
      <c r="AV349" s="16"/>
    </row>
    <row r="350" spans="1:48" ht="12.75" customHeight="1">
      <c r="A350" s="139"/>
      <c r="B350" s="139"/>
      <c r="C350" s="103" t="s">
        <v>135</v>
      </c>
      <c r="D350" s="100"/>
      <c r="E350" s="54"/>
      <c r="F350" s="54"/>
      <c r="G350" s="54"/>
      <c r="H350" s="54"/>
      <c r="I350" s="54"/>
      <c r="J350" s="54"/>
      <c r="K350" s="54"/>
      <c r="L350" s="54"/>
      <c r="M350" s="108" t="s">
        <v>75</v>
      </c>
      <c r="N350" s="54"/>
      <c r="O350" s="54"/>
      <c r="P350" s="54"/>
      <c r="Q350" s="54"/>
      <c r="R350" s="108" t="s">
        <v>75</v>
      </c>
      <c r="S350" s="31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108" t="s">
        <v>75</v>
      </c>
      <c r="AG350" s="97" t="s">
        <v>101</v>
      </c>
      <c r="AH350" s="54"/>
      <c r="AI350" s="56"/>
      <c r="AJ350" s="56"/>
      <c r="AK350" s="108" t="s">
        <v>75</v>
      </c>
      <c r="AL350" s="54"/>
      <c r="AM350" s="56"/>
      <c r="AN350" s="56"/>
      <c r="AO350" s="56"/>
      <c r="AP350" s="56"/>
      <c r="AQ350" s="56">
        <f t="shared" si="56"/>
        <v>5</v>
      </c>
      <c r="AR350" s="31">
        <f t="shared" si="64"/>
        <v>68</v>
      </c>
      <c r="AS350" s="98">
        <f t="shared" si="58"/>
        <v>7.3529411764705885E-2</v>
      </c>
      <c r="AT350" s="16"/>
      <c r="AU350" s="16"/>
      <c r="AV350" s="16"/>
    </row>
    <row r="351" spans="1:48" ht="12.75" customHeight="1">
      <c r="A351" s="139"/>
      <c r="B351" s="139"/>
      <c r="C351" s="103" t="s">
        <v>136</v>
      </c>
      <c r="D351" s="100"/>
      <c r="E351" s="54"/>
      <c r="F351" s="54"/>
      <c r="G351" s="54"/>
      <c r="H351" s="54"/>
      <c r="I351" s="54"/>
      <c r="J351" s="54"/>
      <c r="K351" s="54"/>
      <c r="L351" s="54"/>
      <c r="M351" s="108" t="s">
        <v>75</v>
      </c>
      <c r="N351" s="54"/>
      <c r="O351" s="54"/>
      <c r="P351" s="54"/>
      <c r="Q351" s="54"/>
      <c r="R351" s="108" t="s">
        <v>75</v>
      </c>
      <c r="S351" s="31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108" t="s">
        <v>75</v>
      </c>
      <c r="AG351" s="97" t="s">
        <v>101</v>
      </c>
      <c r="AH351" s="54"/>
      <c r="AI351" s="56"/>
      <c r="AJ351" s="56"/>
      <c r="AK351" s="108" t="s">
        <v>75</v>
      </c>
      <c r="AL351" s="54"/>
      <c r="AM351" s="56"/>
      <c r="AN351" s="56"/>
      <c r="AO351" s="56"/>
      <c r="AP351" s="56"/>
      <c r="AQ351" s="56">
        <f t="shared" si="56"/>
        <v>5</v>
      </c>
      <c r="AR351" s="31">
        <f t="shared" si="64"/>
        <v>68</v>
      </c>
      <c r="AS351" s="98">
        <f t="shared" si="58"/>
        <v>7.3529411764705885E-2</v>
      </c>
      <c r="AT351" s="16"/>
      <c r="AU351" s="16"/>
      <c r="AV351" s="16"/>
    </row>
    <row r="352" spans="1:48" ht="12.75" customHeight="1">
      <c r="A352" s="139"/>
      <c r="B352" s="140"/>
      <c r="C352" s="103" t="s">
        <v>137</v>
      </c>
      <c r="D352" s="100"/>
      <c r="E352" s="54"/>
      <c r="F352" s="54"/>
      <c r="G352" s="54"/>
      <c r="H352" s="54"/>
      <c r="I352" s="54"/>
      <c r="J352" s="54"/>
      <c r="K352" s="54"/>
      <c r="L352" s="54"/>
      <c r="M352" s="108" t="s">
        <v>75</v>
      </c>
      <c r="N352" s="54"/>
      <c r="O352" s="54"/>
      <c r="P352" s="54"/>
      <c r="Q352" s="54"/>
      <c r="R352" s="108" t="s">
        <v>75</v>
      </c>
      <c r="S352" s="31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108" t="s">
        <v>75</v>
      </c>
      <c r="AG352" s="97" t="s">
        <v>101</v>
      </c>
      <c r="AH352" s="54"/>
      <c r="AI352" s="56"/>
      <c r="AJ352" s="56"/>
      <c r="AK352" s="108" t="s">
        <v>75</v>
      </c>
      <c r="AL352" s="54"/>
      <c r="AM352" s="56"/>
      <c r="AN352" s="56"/>
      <c r="AO352" s="56"/>
      <c r="AP352" s="56"/>
      <c r="AQ352" s="56">
        <f t="shared" si="56"/>
        <v>5</v>
      </c>
      <c r="AR352" s="31">
        <f t="shared" si="64"/>
        <v>68</v>
      </c>
      <c r="AS352" s="98">
        <f t="shared" si="58"/>
        <v>7.3529411764705885E-2</v>
      </c>
      <c r="AT352" s="16"/>
      <c r="AU352" s="16"/>
      <c r="AV352" s="16"/>
    </row>
    <row r="353" spans="1:48" ht="12.75" customHeight="1">
      <c r="A353" s="139"/>
      <c r="B353" s="143" t="s">
        <v>138</v>
      </c>
      <c r="C353" s="103" t="s">
        <v>134</v>
      </c>
      <c r="D353" s="100"/>
      <c r="E353" s="54"/>
      <c r="F353" s="54"/>
      <c r="G353" s="54"/>
      <c r="H353" s="54"/>
      <c r="I353" s="54"/>
      <c r="J353" s="54"/>
      <c r="K353" s="54"/>
      <c r="L353" s="54"/>
      <c r="M353" s="54"/>
      <c r="N353" s="108" t="s">
        <v>75</v>
      </c>
      <c r="O353" s="54"/>
      <c r="P353" s="54"/>
      <c r="Q353" s="54"/>
      <c r="R353" s="54"/>
      <c r="S353" s="31"/>
      <c r="T353" s="54"/>
      <c r="U353" s="54"/>
      <c r="V353" s="54"/>
      <c r="W353" s="54"/>
      <c r="X353" s="108" t="s">
        <v>75</v>
      </c>
      <c r="Y353" s="54"/>
      <c r="Z353" s="54"/>
      <c r="AA353" s="54"/>
      <c r="AB353" s="54"/>
      <c r="AC353" s="108" t="s">
        <v>75</v>
      </c>
      <c r="AD353" s="54"/>
      <c r="AE353" s="54"/>
      <c r="AF353" s="54"/>
      <c r="AG353" s="97" t="s">
        <v>101</v>
      </c>
      <c r="AH353" s="54"/>
      <c r="AI353" s="56"/>
      <c r="AJ353" s="56"/>
      <c r="AK353" s="108" t="s">
        <v>75</v>
      </c>
      <c r="AL353" s="54"/>
      <c r="AM353" s="56"/>
      <c r="AN353" s="56"/>
      <c r="AO353" s="56"/>
      <c r="AP353" s="56"/>
      <c r="AQ353" s="56">
        <f t="shared" si="56"/>
        <v>5</v>
      </c>
      <c r="AR353" s="31">
        <f t="shared" si="64"/>
        <v>68</v>
      </c>
      <c r="AS353" s="98">
        <f t="shared" si="58"/>
        <v>7.3529411764705885E-2</v>
      </c>
      <c r="AT353" s="16"/>
      <c r="AU353" s="16"/>
      <c r="AV353" s="16"/>
    </row>
    <row r="354" spans="1:48" ht="12.75" customHeight="1">
      <c r="A354" s="139"/>
      <c r="B354" s="139"/>
      <c r="C354" s="103" t="s">
        <v>135</v>
      </c>
      <c r="D354" s="100"/>
      <c r="E354" s="54"/>
      <c r="F354" s="54"/>
      <c r="G354" s="54"/>
      <c r="H354" s="54"/>
      <c r="I354" s="54"/>
      <c r="J354" s="54"/>
      <c r="K354" s="54"/>
      <c r="L354" s="54"/>
      <c r="M354" s="54"/>
      <c r="N354" s="108" t="s">
        <v>75</v>
      </c>
      <c r="O354" s="54"/>
      <c r="P354" s="54"/>
      <c r="Q354" s="54"/>
      <c r="R354" s="54"/>
      <c r="S354" s="31"/>
      <c r="T354" s="54"/>
      <c r="U354" s="54"/>
      <c r="V354" s="54"/>
      <c r="W354" s="54"/>
      <c r="X354" s="108" t="s">
        <v>75</v>
      </c>
      <c r="Y354" s="54"/>
      <c r="Z354" s="54"/>
      <c r="AA354" s="54"/>
      <c r="AB354" s="54"/>
      <c r="AC354" s="108" t="s">
        <v>75</v>
      </c>
      <c r="AD354" s="54"/>
      <c r="AE354" s="54"/>
      <c r="AF354" s="54"/>
      <c r="AG354" s="97" t="s">
        <v>101</v>
      </c>
      <c r="AH354" s="54"/>
      <c r="AI354" s="56"/>
      <c r="AJ354" s="56"/>
      <c r="AK354" s="108" t="s">
        <v>75</v>
      </c>
      <c r="AL354" s="54"/>
      <c r="AM354" s="56"/>
      <c r="AN354" s="56"/>
      <c r="AO354" s="56"/>
      <c r="AP354" s="56"/>
      <c r="AQ354" s="56">
        <f t="shared" si="56"/>
        <v>5</v>
      </c>
      <c r="AR354" s="31">
        <f t="shared" si="64"/>
        <v>68</v>
      </c>
      <c r="AS354" s="98">
        <f t="shared" si="58"/>
        <v>7.3529411764705885E-2</v>
      </c>
      <c r="AT354" s="16"/>
      <c r="AU354" s="16"/>
      <c r="AV354" s="16"/>
    </row>
    <row r="355" spans="1:48" ht="12.75" customHeight="1">
      <c r="A355" s="139"/>
      <c r="B355" s="139"/>
      <c r="C355" s="103" t="s">
        <v>136</v>
      </c>
      <c r="D355" s="100"/>
      <c r="E355" s="54"/>
      <c r="F355" s="54"/>
      <c r="G355" s="54"/>
      <c r="H355" s="54"/>
      <c r="I355" s="54"/>
      <c r="J355" s="54"/>
      <c r="K355" s="54"/>
      <c r="L355" s="54"/>
      <c r="M355" s="54"/>
      <c r="N355" s="108" t="s">
        <v>75</v>
      </c>
      <c r="O355" s="54"/>
      <c r="P355" s="54"/>
      <c r="Q355" s="54"/>
      <c r="R355" s="54"/>
      <c r="S355" s="31"/>
      <c r="T355" s="54"/>
      <c r="U355" s="54"/>
      <c r="V355" s="54"/>
      <c r="W355" s="54"/>
      <c r="X355" s="108" t="s">
        <v>75</v>
      </c>
      <c r="Y355" s="54"/>
      <c r="Z355" s="54"/>
      <c r="AA355" s="54"/>
      <c r="AB355" s="54"/>
      <c r="AC355" s="108" t="s">
        <v>75</v>
      </c>
      <c r="AD355" s="54"/>
      <c r="AE355" s="54"/>
      <c r="AF355" s="54"/>
      <c r="AG355" s="97" t="s">
        <v>101</v>
      </c>
      <c r="AH355" s="54"/>
      <c r="AI355" s="56"/>
      <c r="AJ355" s="56"/>
      <c r="AK355" s="108" t="s">
        <v>75</v>
      </c>
      <c r="AL355" s="54"/>
      <c r="AM355" s="56"/>
      <c r="AN355" s="56"/>
      <c r="AO355" s="56"/>
      <c r="AP355" s="56"/>
      <c r="AQ355" s="56">
        <f t="shared" si="56"/>
        <v>5</v>
      </c>
      <c r="AR355" s="31">
        <f t="shared" si="64"/>
        <v>68</v>
      </c>
      <c r="AS355" s="98">
        <f t="shared" si="58"/>
        <v>7.3529411764705885E-2</v>
      </c>
      <c r="AT355" s="16"/>
      <c r="AU355" s="16"/>
      <c r="AV355" s="16"/>
    </row>
    <row r="356" spans="1:48" ht="12.75" customHeight="1">
      <c r="A356" s="139"/>
      <c r="B356" s="140"/>
      <c r="C356" s="103" t="s">
        <v>137</v>
      </c>
      <c r="D356" s="100"/>
      <c r="E356" s="54"/>
      <c r="F356" s="54"/>
      <c r="G356" s="54"/>
      <c r="H356" s="54"/>
      <c r="I356" s="54"/>
      <c r="J356" s="54"/>
      <c r="K356" s="54"/>
      <c r="L356" s="54"/>
      <c r="M356" s="54"/>
      <c r="N356" s="108" t="s">
        <v>75</v>
      </c>
      <c r="O356" s="54"/>
      <c r="P356" s="54"/>
      <c r="Q356" s="54"/>
      <c r="R356" s="54"/>
      <c r="S356" s="31"/>
      <c r="T356" s="54"/>
      <c r="U356" s="54"/>
      <c r="V356" s="54"/>
      <c r="W356" s="54"/>
      <c r="X356" s="108" t="s">
        <v>75</v>
      </c>
      <c r="Y356" s="54"/>
      <c r="Z356" s="54"/>
      <c r="AA356" s="54"/>
      <c r="AB356" s="54"/>
      <c r="AC356" s="108" t="s">
        <v>75</v>
      </c>
      <c r="AD356" s="54"/>
      <c r="AE356" s="54"/>
      <c r="AF356" s="54"/>
      <c r="AG356" s="97" t="s">
        <v>101</v>
      </c>
      <c r="AH356" s="54"/>
      <c r="AI356" s="56"/>
      <c r="AJ356" s="56"/>
      <c r="AK356" s="108" t="s">
        <v>75</v>
      </c>
      <c r="AL356" s="54"/>
      <c r="AM356" s="56"/>
      <c r="AN356" s="56"/>
      <c r="AO356" s="56"/>
      <c r="AP356" s="56"/>
      <c r="AQ356" s="56">
        <f t="shared" si="56"/>
        <v>5</v>
      </c>
      <c r="AR356" s="31">
        <f t="shared" si="64"/>
        <v>68</v>
      </c>
      <c r="AS356" s="98">
        <f t="shared" si="58"/>
        <v>7.3529411764705885E-2</v>
      </c>
      <c r="AT356" s="16"/>
      <c r="AU356" s="16"/>
      <c r="AV356" s="16"/>
    </row>
    <row r="357" spans="1:48" ht="12.75" customHeight="1">
      <c r="A357" s="139"/>
      <c r="B357" s="143" t="s">
        <v>117</v>
      </c>
      <c r="C357" s="103" t="s">
        <v>134</v>
      </c>
      <c r="D357" s="100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96" t="s">
        <v>79</v>
      </c>
      <c r="R357" s="54"/>
      <c r="S357" s="31"/>
      <c r="T357" s="54"/>
      <c r="U357" s="96" t="s">
        <v>79</v>
      </c>
      <c r="V357" s="54"/>
      <c r="W357" s="54"/>
      <c r="X357" s="54"/>
      <c r="Y357" s="54"/>
      <c r="Z357" s="54"/>
      <c r="AA357" s="54"/>
      <c r="AB357" s="54"/>
      <c r="AC357" s="54"/>
      <c r="AD357" s="121"/>
      <c r="AE357" s="117" t="s">
        <v>75</v>
      </c>
      <c r="AF357" s="122"/>
      <c r="AG357" s="97" t="s">
        <v>101</v>
      </c>
      <c r="AH357" s="54"/>
      <c r="AI357" s="56"/>
      <c r="AJ357" s="56"/>
      <c r="AK357" s="117" t="s">
        <v>75</v>
      </c>
      <c r="AL357" s="54"/>
      <c r="AM357" s="56"/>
      <c r="AN357" s="56"/>
      <c r="AO357" s="56"/>
      <c r="AP357" s="56"/>
      <c r="AQ357" s="56">
        <f t="shared" si="56"/>
        <v>5</v>
      </c>
      <c r="AR357" s="31">
        <f t="shared" si="64"/>
        <v>68</v>
      </c>
      <c r="AS357" s="98">
        <f t="shared" si="58"/>
        <v>7.3529411764705885E-2</v>
      </c>
      <c r="AT357" s="16"/>
      <c r="AU357" s="16"/>
      <c r="AV357" s="16"/>
    </row>
    <row r="358" spans="1:48" ht="12.75" customHeight="1">
      <c r="A358" s="139"/>
      <c r="B358" s="139"/>
      <c r="C358" s="103" t="s">
        <v>135</v>
      </c>
      <c r="D358" s="100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96" t="s">
        <v>79</v>
      </c>
      <c r="R358" s="54"/>
      <c r="S358" s="31"/>
      <c r="T358" s="54"/>
      <c r="U358" s="96" t="s">
        <v>79</v>
      </c>
      <c r="V358" s="54"/>
      <c r="W358" s="54"/>
      <c r="X358" s="54"/>
      <c r="Y358" s="54"/>
      <c r="Z358" s="54"/>
      <c r="AA358" s="54"/>
      <c r="AB358" s="54"/>
      <c r="AC358" s="54"/>
      <c r="AD358" s="80"/>
      <c r="AE358" s="117" t="s">
        <v>75</v>
      </c>
      <c r="AF358" s="122"/>
      <c r="AG358" s="97" t="s">
        <v>101</v>
      </c>
      <c r="AH358" s="54"/>
      <c r="AI358" s="56"/>
      <c r="AJ358" s="56"/>
      <c r="AK358" s="117" t="s">
        <v>75</v>
      </c>
      <c r="AL358" s="54"/>
      <c r="AM358" s="56"/>
      <c r="AN358" s="56"/>
      <c r="AO358" s="56"/>
      <c r="AP358" s="56"/>
      <c r="AQ358" s="56">
        <f t="shared" si="56"/>
        <v>5</v>
      </c>
      <c r="AR358" s="31">
        <f t="shared" si="64"/>
        <v>68</v>
      </c>
      <c r="AS358" s="98">
        <f t="shared" si="58"/>
        <v>7.3529411764705885E-2</v>
      </c>
      <c r="AT358" s="16"/>
      <c r="AU358" s="16"/>
      <c r="AV358" s="16"/>
    </row>
    <row r="359" spans="1:48" ht="12.75" customHeight="1">
      <c r="A359" s="139"/>
      <c r="B359" s="139"/>
      <c r="C359" s="103" t="s">
        <v>136</v>
      </c>
      <c r="D359" s="100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96" t="s">
        <v>79</v>
      </c>
      <c r="R359" s="54"/>
      <c r="S359" s="31"/>
      <c r="T359" s="54"/>
      <c r="U359" s="96" t="s">
        <v>79</v>
      </c>
      <c r="V359" s="54"/>
      <c r="W359" s="54"/>
      <c r="X359" s="54"/>
      <c r="Y359" s="54"/>
      <c r="Z359" s="54"/>
      <c r="AA359" s="54"/>
      <c r="AB359" s="54"/>
      <c r="AC359" s="54"/>
      <c r="AD359" s="54"/>
      <c r="AE359" s="117" t="s">
        <v>75</v>
      </c>
      <c r="AF359" s="122"/>
      <c r="AG359" s="97" t="s">
        <v>101</v>
      </c>
      <c r="AH359" s="54"/>
      <c r="AI359" s="56"/>
      <c r="AJ359" s="56"/>
      <c r="AK359" s="117" t="s">
        <v>75</v>
      </c>
      <c r="AL359" s="54"/>
      <c r="AM359" s="56"/>
      <c r="AN359" s="56"/>
      <c r="AO359" s="56"/>
      <c r="AP359" s="56"/>
      <c r="AQ359" s="56">
        <f t="shared" si="56"/>
        <v>5</v>
      </c>
      <c r="AR359" s="31">
        <f t="shared" si="64"/>
        <v>68</v>
      </c>
      <c r="AS359" s="98">
        <f t="shared" si="58"/>
        <v>7.3529411764705885E-2</v>
      </c>
      <c r="AT359" s="16"/>
      <c r="AU359" s="16"/>
      <c r="AV359" s="16"/>
    </row>
    <row r="360" spans="1:48" ht="12.75" customHeight="1">
      <c r="A360" s="139"/>
      <c r="B360" s="140"/>
      <c r="C360" s="103" t="s">
        <v>137</v>
      </c>
      <c r="D360" s="100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96" t="s">
        <v>79</v>
      </c>
      <c r="R360" s="54"/>
      <c r="S360" s="31"/>
      <c r="T360" s="54"/>
      <c r="U360" s="96" t="s">
        <v>79</v>
      </c>
      <c r="V360" s="54"/>
      <c r="W360" s="54"/>
      <c r="X360" s="54"/>
      <c r="Y360" s="54"/>
      <c r="Z360" s="54"/>
      <c r="AA360" s="54"/>
      <c r="AB360" s="54"/>
      <c r="AC360" s="54"/>
      <c r="AD360" s="54"/>
      <c r="AE360" s="117" t="s">
        <v>75</v>
      </c>
      <c r="AF360" s="80"/>
      <c r="AG360" s="97" t="s">
        <v>101</v>
      </c>
      <c r="AH360" s="54"/>
      <c r="AI360" s="56"/>
      <c r="AJ360" s="56"/>
      <c r="AK360" s="117" t="s">
        <v>75</v>
      </c>
      <c r="AL360" s="54"/>
      <c r="AM360" s="56"/>
      <c r="AN360" s="56"/>
      <c r="AO360" s="56"/>
      <c r="AP360" s="56"/>
      <c r="AQ360" s="56">
        <f t="shared" si="56"/>
        <v>5</v>
      </c>
      <c r="AR360" s="31">
        <f t="shared" si="64"/>
        <v>68</v>
      </c>
      <c r="AS360" s="98">
        <f t="shared" si="58"/>
        <v>7.3529411764705885E-2</v>
      </c>
      <c r="AT360" s="16"/>
      <c r="AU360" s="16"/>
      <c r="AV360" s="16"/>
    </row>
    <row r="361" spans="1:48" ht="12.75" customHeight="1">
      <c r="A361" s="139"/>
      <c r="B361" s="143" t="s">
        <v>83</v>
      </c>
      <c r="C361" s="103" t="s">
        <v>134</v>
      </c>
      <c r="D361" s="100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31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6"/>
      <c r="AJ361" s="56"/>
      <c r="AK361" s="54"/>
      <c r="AL361" s="54"/>
      <c r="AM361" s="56"/>
      <c r="AN361" s="56"/>
      <c r="AO361" s="56"/>
      <c r="AP361" s="56"/>
      <c r="AQ361" s="56">
        <f t="shared" si="56"/>
        <v>0</v>
      </c>
      <c r="AR361" s="31">
        <f t="shared" ref="AR361:AR372" si="65">34*1</f>
        <v>34</v>
      </c>
      <c r="AS361" s="98">
        <f t="shared" si="58"/>
        <v>0</v>
      </c>
      <c r="AT361" s="16"/>
      <c r="AU361" s="16"/>
      <c r="AV361" s="16"/>
    </row>
    <row r="362" spans="1:48" ht="12.75" customHeight="1">
      <c r="A362" s="139"/>
      <c r="B362" s="139"/>
      <c r="C362" s="103" t="s">
        <v>135</v>
      </c>
      <c r="D362" s="100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31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6"/>
      <c r="AJ362" s="56"/>
      <c r="AK362" s="54"/>
      <c r="AL362" s="54"/>
      <c r="AM362" s="56"/>
      <c r="AN362" s="56"/>
      <c r="AO362" s="56"/>
      <c r="AP362" s="56"/>
      <c r="AQ362" s="56">
        <f t="shared" si="56"/>
        <v>0</v>
      </c>
      <c r="AR362" s="31">
        <f t="shared" si="65"/>
        <v>34</v>
      </c>
      <c r="AS362" s="98">
        <f t="shared" si="58"/>
        <v>0</v>
      </c>
      <c r="AT362" s="16"/>
      <c r="AU362" s="16"/>
      <c r="AV362" s="16"/>
    </row>
    <row r="363" spans="1:48" ht="12.75" customHeight="1">
      <c r="A363" s="139"/>
      <c r="B363" s="139"/>
      <c r="C363" s="103" t="s">
        <v>136</v>
      </c>
      <c r="D363" s="100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31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6"/>
      <c r="AJ363" s="56"/>
      <c r="AK363" s="54"/>
      <c r="AL363" s="54"/>
      <c r="AM363" s="56"/>
      <c r="AN363" s="56"/>
      <c r="AO363" s="56"/>
      <c r="AP363" s="56"/>
      <c r="AQ363" s="56">
        <f t="shared" si="56"/>
        <v>0</v>
      </c>
      <c r="AR363" s="31">
        <f t="shared" si="65"/>
        <v>34</v>
      </c>
      <c r="AS363" s="98">
        <f t="shared" si="58"/>
        <v>0</v>
      </c>
      <c r="AT363" s="16"/>
      <c r="AU363" s="16"/>
      <c r="AV363" s="16"/>
    </row>
    <row r="364" spans="1:48" ht="12.75" customHeight="1">
      <c r="A364" s="139"/>
      <c r="B364" s="140"/>
      <c r="C364" s="103" t="s">
        <v>137</v>
      </c>
      <c r="D364" s="100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31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6"/>
      <c r="AJ364" s="56"/>
      <c r="AK364" s="54"/>
      <c r="AL364" s="54"/>
      <c r="AM364" s="56"/>
      <c r="AN364" s="56"/>
      <c r="AO364" s="56"/>
      <c r="AP364" s="56"/>
      <c r="AQ364" s="56">
        <f t="shared" si="56"/>
        <v>0</v>
      </c>
      <c r="AR364" s="31">
        <f t="shared" si="65"/>
        <v>34</v>
      </c>
      <c r="AS364" s="98">
        <f t="shared" si="58"/>
        <v>0</v>
      </c>
      <c r="AT364" s="16"/>
      <c r="AU364" s="16"/>
      <c r="AV364" s="16"/>
    </row>
    <row r="365" spans="1:48" ht="12.75" customHeight="1">
      <c r="A365" s="139"/>
      <c r="B365" s="143" t="s">
        <v>118</v>
      </c>
      <c r="C365" s="103" t="s">
        <v>134</v>
      </c>
      <c r="D365" s="100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31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6"/>
      <c r="AJ365" s="56"/>
      <c r="AK365" s="54"/>
      <c r="AL365" s="54"/>
      <c r="AM365" s="56"/>
      <c r="AN365" s="56"/>
      <c r="AO365" s="56"/>
      <c r="AP365" s="56"/>
      <c r="AQ365" s="56">
        <f t="shared" si="56"/>
        <v>0</v>
      </c>
      <c r="AR365" s="31">
        <f t="shared" si="65"/>
        <v>34</v>
      </c>
      <c r="AS365" s="98">
        <f t="shared" si="58"/>
        <v>0</v>
      </c>
      <c r="AT365" s="16"/>
      <c r="AU365" s="16"/>
      <c r="AV365" s="16"/>
    </row>
    <row r="366" spans="1:48" ht="12.75" customHeight="1">
      <c r="A366" s="139"/>
      <c r="B366" s="139"/>
      <c r="C366" s="103" t="s">
        <v>135</v>
      </c>
      <c r="D366" s="100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31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6"/>
      <c r="AJ366" s="56"/>
      <c r="AK366" s="54"/>
      <c r="AL366" s="54"/>
      <c r="AM366" s="56"/>
      <c r="AN366" s="56"/>
      <c r="AO366" s="56"/>
      <c r="AP366" s="56"/>
      <c r="AQ366" s="56">
        <f t="shared" si="56"/>
        <v>0</v>
      </c>
      <c r="AR366" s="31">
        <f t="shared" si="65"/>
        <v>34</v>
      </c>
      <c r="AS366" s="98">
        <f t="shared" si="58"/>
        <v>0</v>
      </c>
      <c r="AT366" s="16"/>
      <c r="AU366" s="16"/>
      <c r="AV366" s="16"/>
    </row>
    <row r="367" spans="1:48" ht="12.75" customHeight="1">
      <c r="A367" s="139"/>
      <c r="B367" s="139"/>
      <c r="C367" s="103" t="s">
        <v>136</v>
      </c>
      <c r="D367" s="100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31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6"/>
      <c r="AJ367" s="56"/>
      <c r="AK367" s="54"/>
      <c r="AL367" s="54"/>
      <c r="AM367" s="56"/>
      <c r="AN367" s="56"/>
      <c r="AO367" s="56"/>
      <c r="AP367" s="56"/>
      <c r="AQ367" s="56">
        <f t="shared" si="56"/>
        <v>0</v>
      </c>
      <c r="AR367" s="31">
        <f t="shared" si="65"/>
        <v>34</v>
      </c>
      <c r="AS367" s="98">
        <f t="shared" si="58"/>
        <v>0</v>
      </c>
      <c r="AT367" s="16"/>
      <c r="AU367" s="16"/>
      <c r="AV367" s="16"/>
    </row>
    <row r="368" spans="1:48" ht="12.75" customHeight="1">
      <c r="A368" s="139"/>
      <c r="B368" s="140"/>
      <c r="C368" s="103" t="s">
        <v>137</v>
      </c>
      <c r="D368" s="100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31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6"/>
      <c r="AJ368" s="56"/>
      <c r="AK368" s="54"/>
      <c r="AL368" s="54"/>
      <c r="AM368" s="56"/>
      <c r="AN368" s="56"/>
      <c r="AO368" s="56"/>
      <c r="AP368" s="56"/>
      <c r="AQ368" s="56">
        <f t="shared" si="56"/>
        <v>0</v>
      </c>
      <c r="AR368" s="31">
        <f t="shared" si="65"/>
        <v>34</v>
      </c>
      <c r="AS368" s="98">
        <f t="shared" si="58"/>
        <v>0</v>
      </c>
      <c r="AT368" s="16"/>
      <c r="AU368" s="16"/>
      <c r="AV368" s="16"/>
    </row>
    <row r="369" spans="1:48" ht="12.75" customHeight="1">
      <c r="A369" s="139"/>
      <c r="B369" s="143" t="s">
        <v>139</v>
      </c>
      <c r="C369" s="103" t="s">
        <v>134</v>
      </c>
      <c r="D369" s="100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31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6"/>
      <c r="AJ369" s="56"/>
      <c r="AK369" s="54"/>
      <c r="AL369" s="54"/>
      <c r="AM369" s="56"/>
      <c r="AN369" s="56"/>
      <c r="AO369" s="56"/>
      <c r="AP369" s="56"/>
      <c r="AQ369" s="56">
        <f t="shared" si="56"/>
        <v>0</v>
      </c>
      <c r="AR369" s="31">
        <f t="shared" si="65"/>
        <v>34</v>
      </c>
      <c r="AS369" s="98">
        <f t="shared" si="58"/>
        <v>0</v>
      </c>
      <c r="AT369" s="16"/>
      <c r="AU369" s="16"/>
      <c r="AV369" s="16"/>
    </row>
    <row r="370" spans="1:48" ht="12.75" customHeight="1">
      <c r="A370" s="139"/>
      <c r="B370" s="139"/>
      <c r="C370" s="103" t="s">
        <v>135</v>
      </c>
      <c r="D370" s="100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31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6"/>
      <c r="AJ370" s="56"/>
      <c r="AK370" s="54"/>
      <c r="AL370" s="54"/>
      <c r="AM370" s="56"/>
      <c r="AN370" s="56"/>
      <c r="AO370" s="56"/>
      <c r="AP370" s="56"/>
      <c r="AQ370" s="56">
        <f t="shared" si="56"/>
        <v>0</v>
      </c>
      <c r="AR370" s="31">
        <f t="shared" si="65"/>
        <v>34</v>
      </c>
      <c r="AS370" s="98">
        <f t="shared" si="58"/>
        <v>0</v>
      </c>
      <c r="AT370" s="16"/>
      <c r="AU370" s="16"/>
      <c r="AV370" s="16"/>
    </row>
    <row r="371" spans="1:48" ht="12.75" customHeight="1">
      <c r="A371" s="139"/>
      <c r="B371" s="139"/>
      <c r="C371" s="103" t="s">
        <v>136</v>
      </c>
      <c r="D371" s="100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31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6"/>
      <c r="AJ371" s="56"/>
      <c r="AK371" s="54"/>
      <c r="AL371" s="54"/>
      <c r="AM371" s="56"/>
      <c r="AN371" s="56"/>
      <c r="AO371" s="56"/>
      <c r="AP371" s="56"/>
      <c r="AQ371" s="56">
        <f t="shared" si="56"/>
        <v>0</v>
      </c>
      <c r="AR371" s="31">
        <f t="shared" si="65"/>
        <v>34</v>
      </c>
      <c r="AS371" s="98">
        <f t="shared" si="58"/>
        <v>0</v>
      </c>
      <c r="AT371" s="16"/>
      <c r="AU371" s="16"/>
      <c r="AV371" s="16"/>
    </row>
    <row r="372" spans="1:48" ht="12.75" customHeight="1">
      <c r="A372" s="139"/>
      <c r="B372" s="140"/>
      <c r="C372" s="103" t="s">
        <v>137</v>
      </c>
      <c r="D372" s="100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31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6"/>
      <c r="AJ372" s="56"/>
      <c r="AK372" s="54"/>
      <c r="AL372" s="54"/>
      <c r="AM372" s="56"/>
      <c r="AN372" s="56"/>
      <c r="AO372" s="56"/>
      <c r="AP372" s="56"/>
      <c r="AQ372" s="56">
        <f t="shared" si="56"/>
        <v>0</v>
      </c>
      <c r="AR372" s="31">
        <f t="shared" si="65"/>
        <v>34</v>
      </c>
      <c r="AS372" s="98">
        <f t="shared" si="58"/>
        <v>0</v>
      </c>
      <c r="AT372" s="16"/>
      <c r="AU372" s="16"/>
      <c r="AV372" s="16"/>
    </row>
    <row r="373" spans="1:48" ht="12.75" customHeight="1">
      <c r="A373" s="139"/>
      <c r="B373" s="143" t="s">
        <v>85</v>
      </c>
      <c r="C373" s="103" t="s">
        <v>134</v>
      </c>
      <c r="D373" s="100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31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6"/>
      <c r="AJ373" s="56"/>
      <c r="AK373" s="54"/>
      <c r="AL373" s="54"/>
      <c r="AM373" s="56"/>
      <c r="AN373" s="56"/>
      <c r="AO373" s="56"/>
      <c r="AP373" s="56"/>
      <c r="AQ373" s="56">
        <f t="shared" si="56"/>
        <v>0</v>
      </c>
      <c r="AR373" s="31">
        <f t="shared" ref="AR373:AR376" si="66">34*2</f>
        <v>68</v>
      </c>
      <c r="AS373" s="98">
        <f t="shared" si="58"/>
        <v>0</v>
      </c>
      <c r="AT373" s="16"/>
      <c r="AU373" s="16"/>
      <c r="AV373" s="16"/>
    </row>
    <row r="374" spans="1:48" ht="12.75" customHeight="1">
      <c r="A374" s="139"/>
      <c r="B374" s="139"/>
      <c r="C374" s="103" t="s">
        <v>135</v>
      </c>
      <c r="D374" s="100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31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6"/>
      <c r="AJ374" s="56"/>
      <c r="AK374" s="54"/>
      <c r="AL374" s="54"/>
      <c r="AM374" s="56"/>
      <c r="AN374" s="56"/>
      <c r="AO374" s="56"/>
      <c r="AP374" s="56"/>
      <c r="AQ374" s="56">
        <f t="shared" si="56"/>
        <v>0</v>
      </c>
      <c r="AR374" s="31">
        <f t="shared" si="66"/>
        <v>68</v>
      </c>
      <c r="AS374" s="98">
        <f t="shared" si="58"/>
        <v>0</v>
      </c>
      <c r="AT374" s="16"/>
      <c r="AU374" s="16"/>
      <c r="AV374" s="16"/>
    </row>
    <row r="375" spans="1:48" ht="12.75" customHeight="1">
      <c r="A375" s="139"/>
      <c r="B375" s="139"/>
      <c r="C375" s="103" t="s">
        <v>136</v>
      </c>
      <c r="D375" s="57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31"/>
      <c r="AH375" s="54"/>
      <c r="AI375" s="54"/>
      <c r="AJ375" s="56"/>
      <c r="AK375" s="54"/>
      <c r="AL375" s="54"/>
      <c r="AM375" s="56"/>
      <c r="AN375" s="56"/>
      <c r="AO375" s="56"/>
      <c r="AP375" s="56"/>
      <c r="AQ375" s="56">
        <f t="shared" si="56"/>
        <v>0</v>
      </c>
      <c r="AR375" s="31">
        <f t="shared" si="66"/>
        <v>68</v>
      </c>
      <c r="AS375" s="98">
        <f t="shared" si="58"/>
        <v>0</v>
      </c>
      <c r="AT375" s="16"/>
      <c r="AU375" s="16"/>
      <c r="AV375" s="16"/>
    </row>
    <row r="376" spans="1:48" ht="12.75" customHeight="1">
      <c r="A376" s="140"/>
      <c r="B376" s="140"/>
      <c r="C376" s="103" t="s">
        <v>137</v>
      </c>
      <c r="D376" s="57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  <c r="AE376" s="54"/>
      <c r="AF376" s="54"/>
      <c r="AG376" s="54"/>
      <c r="AH376" s="54"/>
      <c r="AI376" s="54"/>
      <c r="AJ376" s="31"/>
      <c r="AK376" s="54"/>
      <c r="AL376" s="54"/>
      <c r="AM376" s="56"/>
      <c r="AN376" s="56"/>
      <c r="AO376" s="56"/>
      <c r="AP376" s="56"/>
      <c r="AQ376" s="56">
        <f t="shared" si="56"/>
        <v>0</v>
      </c>
      <c r="AR376" s="31">
        <f t="shared" si="66"/>
        <v>68</v>
      </c>
      <c r="AS376" s="98">
        <f t="shared" si="58"/>
        <v>0</v>
      </c>
      <c r="AT376" s="16"/>
      <c r="AU376" s="16"/>
      <c r="AV376" s="16"/>
    </row>
    <row r="377" spans="1:48" ht="27" customHeight="1">
      <c r="A377" s="62"/>
      <c r="B377" s="86"/>
      <c r="C377" s="86"/>
      <c r="D377" s="86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2"/>
      <c r="AN377" s="62"/>
      <c r="AO377" s="62"/>
      <c r="AP377" s="62"/>
      <c r="AQ377" s="62"/>
      <c r="AR377" s="62"/>
      <c r="AS377" s="62"/>
      <c r="AT377" s="16"/>
      <c r="AU377" s="16"/>
      <c r="AV377" s="16"/>
    </row>
    <row r="378" spans="1:48" ht="81.75" customHeight="1">
      <c r="A378" s="145" t="s">
        <v>140</v>
      </c>
      <c r="B378" s="135"/>
      <c r="C378" s="135"/>
      <c r="D378" s="136"/>
      <c r="E378" s="137" t="s">
        <v>54</v>
      </c>
      <c r="F378" s="135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  <c r="AE378" s="135"/>
      <c r="AF378" s="135"/>
      <c r="AG378" s="135"/>
      <c r="AH378" s="135"/>
      <c r="AI378" s="135"/>
      <c r="AJ378" s="135"/>
      <c r="AK378" s="135"/>
      <c r="AL378" s="135"/>
      <c r="AM378" s="135"/>
      <c r="AN378" s="135"/>
      <c r="AO378" s="135"/>
      <c r="AP378" s="136"/>
      <c r="AQ378" s="138" t="s">
        <v>55</v>
      </c>
      <c r="AR378" s="141" t="s">
        <v>56</v>
      </c>
      <c r="AS378" s="142" t="s">
        <v>57</v>
      </c>
      <c r="AT378" s="38"/>
      <c r="AU378" s="38"/>
      <c r="AV378" s="38"/>
    </row>
    <row r="379" spans="1:48" ht="21.75" customHeight="1">
      <c r="A379" s="146" t="s">
        <v>58</v>
      </c>
      <c r="B379" s="147"/>
      <c r="C379" s="148"/>
      <c r="D379" s="46" t="s">
        <v>60</v>
      </c>
      <c r="E379" s="134" t="s">
        <v>61</v>
      </c>
      <c r="F379" s="135"/>
      <c r="G379" s="135"/>
      <c r="H379" s="136"/>
      <c r="I379" s="134" t="s">
        <v>62</v>
      </c>
      <c r="J379" s="135"/>
      <c r="K379" s="135"/>
      <c r="L379" s="136"/>
      <c r="M379" s="134" t="s">
        <v>63</v>
      </c>
      <c r="N379" s="135"/>
      <c r="O379" s="135"/>
      <c r="P379" s="136"/>
      <c r="Q379" s="134" t="s">
        <v>64</v>
      </c>
      <c r="R379" s="135"/>
      <c r="S379" s="135"/>
      <c r="T379" s="136"/>
      <c r="U379" s="134" t="s">
        <v>65</v>
      </c>
      <c r="V379" s="135"/>
      <c r="W379" s="136"/>
      <c r="X379" s="134" t="s">
        <v>66</v>
      </c>
      <c r="Y379" s="135"/>
      <c r="Z379" s="135"/>
      <c r="AA379" s="136"/>
      <c r="AB379" s="134" t="s">
        <v>67</v>
      </c>
      <c r="AC379" s="135"/>
      <c r="AD379" s="136"/>
      <c r="AE379" s="134" t="s">
        <v>68</v>
      </c>
      <c r="AF379" s="135"/>
      <c r="AG379" s="135"/>
      <c r="AH379" s="135"/>
      <c r="AI379" s="136"/>
      <c r="AJ379" s="134" t="s">
        <v>69</v>
      </c>
      <c r="AK379" s="135"/>
      <c r="AL379" s="136"/>
      <c r="AM379" s="134" t="s">
        <v>70</v>
      </c>
      <c r="AN379" s="135"/>
      <c r="AO379" s="135"/>
      <c r="AP379" s="136"/>
      <c r="AQ379" s="139"/>
      <c r="AR379" s="139"/>
      <c r="AS379" s="139"/>
      <c r="AT379" s="38"/>
      <c r="AU379" s="38"/>
      <c r="AV379" s="38"/>
    </row>
    <row r="380" spans="1:48" ht="11.25" customHeight="1">
      <c r="A380" s="149"/>
      <c r="B380" s="150"/>
      <c r="C380" s="151"/>
      <c r="D380" s="46" t="s">
        <v>71</v>
      </c>
      <c r="E380" s="47">
        <v>1</v>
      </c>
      <c r="F380" s="47">
        <v>2</v>
      </c>
      <c r="G380" s="47">
        <v>3</v>
      </c>
      <c r="H380" s="47">
        <v>4</v>
      </c>
      <c r="I380" s="47">
        <v>5</v>
      </c>
      <c r="J380" s="47">
        <v>6</v>
      </c>
      <c r="K380" s="47">
        <v>7</v>
      </c>
      <c r="L380" s="47">
        <v>8</v>
      </c>
      <c r="M380" s="47">
        <v>9</v>
      </c>
      <c r="N380" s="47">
        <v>10</v>
      </c>
      <c r="O380" s="47">
        <v>11</v>
      </c>
      <c r="P380" s="47">
        <v>12</v>
      </c>
      <c r="Q380" s="47">
        <v>13</v>
      </c>
      <c r="R380" s="47">
        <v>14</v>
      </c>
      <c r="S380" s="47">
        <v>15</v>
      </c>
      <c r="T380" s="47">
        <v>16</v>
      </c>
      <c r="U380" s="47">
        <v>17</v>
      </c>
      <c r="V380" s="47">
        <v>18</v>
      </c>
      <c r="W380" s="47">
        <v>19</v>
      </c>
      <c r="X380" s="47">
        <v>20</v>
      </c>
      <c r="Y380" s="47">
        <v>21</v>
      </c>
      <c r="Z380" s="47">
        <v>22</v>
      </c>
      <c r="AA380" s="47">
        <v>23</v>
      </c>
      <c r="AB380" s="47">
        <v>24</v>
      </c>
      <c r="AC380" s="47">
        <v>25</v>
      </c>
      <c r="AD380" s="47">
        <v>26</v>
      </c>
      <c r="AE380" s="47">
        <v>27</v>
      </c>
      <c r="AF380" s="47">
        <v>28</v>
      </c>
      <c r="AG380" s="47">
        <v>29</v>
      </c>
      <c r="AH380" s="47">
        <v>30</v>
      </c>
      <c r="AI380" s="47">
        <v>31</v>
      </c>
      <c r="AJ380" s="47">
        <v>32</v>
      </c>
      <c r="AK380" s="47">
        <v>33</v>
      </c>
      <c r="AL380" s="47">
        <v>34</v>
      </c>
      <c r="AM380" s="47">
        <v>35</v>
      </c>
      <c r="AN380" s="47">
        <v>36</v>
      </c>
      <c r="AO380" s="47">
        <v>37</v>
      </c>
      <c r="AP380" s="47">
        <v>38</v>
      </c>
      <c r="AQ380" s="140"/>
      <c r="AR380" s="140"/>
      <c r="AS380" s="140"/>
      <c r="AT380" s="48"/>
      <c r="AU380" s="48"/>
      <c r="AV380" s="48"/>
    </row>
    <row r="381" spans="1:48" ht="12.75" customHeight="1">
      <c r="A381" s="152" t="s">
        <v>87</v>
      </c>
      <c r="B381" s="143" t="s">
        <v>73</v>
      </c>
      <c r="C381" s="103" t="s">
        <v>141</v>
      </c>
      <c r="D381" s="57"/>
      <c r="E381" s="54"/>
      <c r="F381" s="54"/>
      <c r="G381" s="123" t="s">
        <v>75</v>
      </c>
      <c r="H381" s="54"/>
      <c r="I381" s="54"/>
      <c r="J381" s="54"/>
      <c r="K381" s="54"/>
      <c r="L381" s="54"/>
      <c r="M381" s="54"/>
      <c r="N381" s="54"/>
      <c r="O381" s="54"/>
      <c r="P381" s="54"/>
      <c r="Q381" s="123" t="s">
        <v>75</v>
      </c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117" t="s">
        <v>75</v>
      </c>
      <c r="AD381" s="54"/>
      <c r="AE381" s="54"/>
      <c r="AF381" s="54"/>
      <c r="AG381" s="54"/>
      <c r="AH381" s="54"/>
      <c r="AI381" s="54"/>
      <c r="AJ381" s="54"/>
      <c r="AK381" s="123" t="s">
        <v>75</v>
      </c>
      <c r="AL381" s="54"/>
      <c r="AM381" s="56"/>
      <c r="AN381" s="56"/>
      <c r="AO381" s="56"/>
      <c r="AP381" s="56"/>
      <c r="AQ381" s="56">
        <f t="shared" ref="AQ381:AQ428" si="67">COUNTA(E381:AL381)</f>
        <v>4</v>
      </c>
      <c r="AR381" s="31">
        <f t="shared" ref="AR381:AR395" si="68">34*3</f>
        <v>102</v>
      </c>
      <c r="AS381" s="98">
        <f t="shared" ref="AS381:AS428" si="69">AQ381/AR381</f>
        <v>3.9215686274509803E-2</v>
      </c>
      <c r="AT381" s="16"/>
      <c r="AU381" s="16"/>
      <c r="AV381" s="16"/>
    </row>
    <row r="382" spans="1:48" ht="12.75" customHeight="1">
      <c r="A382" s="139"/>
      <c r="B382" s="139"/>
      <c r="C382" s="103" t="s">
        <v>142</v>
      </c>
      <c r="D382" s="57"/>
      <c r="E382" s="54"/>
      <c r="F382" s="54"/>
      <c r="G382" s="111" t="s">
        <v>75</v>
      </c>
      <c r="H382" s="54"/>
      <c r="I382" s="54"/>
      <c r="J382" s="54"/>
      <c r="K382" s="54"/>
      <c r="L382" s="54"/>
      <c r="M382" s="54"/>
      <c r="N382" s="54"/>
      <c r="O382" s="54"/>
      <c r="P382" s="54"/>
      <c r="Q382" s="111" t="s">
        <v>143</v>
      </c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117" t="s">
        <v>75</v>
      </c>
      <c r="AD382" s="54"/>
      <c r="AE382" s="54"/>
      <c r="AF382" s="54"/>
      <c r="AG382" s="54"/>
      <c r="AH382" s="54"/>
      <c r="AI382" s="54"/>
      <c r="AJ382" s="54"/>
      <c r="AK382" s="111" t="s">
        <v>75</v>
      </c>
      <c r="AL382" s="54"/>
      <c r="AM382" s="56"/>
      <c r="AN382" s="56"/>
      <c r="AO382" s="56"/>
      <c r="AP382" s="56"/>
      <c r="AQ382" s="56">
        <f t="shared" si="67"/>
        <v>4</v>
      </c>
      <c r="AR382" s="31">
        <f t="shared" si="68"/>
        <v>102</v>
      </c>
      <c r="AS382" s="98">
        <f t="shared" si="69"/>
        <v>3.9215686274509803E-2</v>
      </c>
      <c r="AT382" s="16"/>
      <c r="AU382" s="16"/>
      <c r="AV382" s="16"/>
    </row>
    <row r="383" spans="1:48" ht="12.75" customHeight="1">
      <c r="A383" s="139"/>
      <c r="B383" s="140"/>
      <c r="C383" s="103" t="s">
        <v>144</v>
      </c>
      <c r="D383" s="57"/>
      <c r="E383" s="54"/>
      <c r="F383" s="54"/>
      <c r="G383" s="96" t="s">
        <v>75</v>
      </c>
      <c r="H383" s="54"/>
      <c r="I383" s="54"/>
      <c r="J383" s="54"/>
      <c r="K383" s="54"/>
      <c r="L383" s="54"/>
      <c r="M383" s="54"/>
      <c r="N383" s="54"/>
      <c r="O383" s="54"/>
      <c r="P383" s="54"/>
      <c r="Q383" s="96" t="s">
        <v>75</v>
      </c>
      <c r="R383" s="54"/>
      <c r="S383" s="54"/>
      <c r="T383" s="54"/>
      <c r="U383" s="54"/>
      <c r="V383" s="54"/>
      <c r="W383" s="54"/>
      <c r="X383" s="54"/>
      <c r="Y383" s="54"/>
      <c r="Z383" s="54"/>
      <c r="AA383" s="96" t="s">
        <v>75</v>
      </c>
      <c r="AB383" s="54"/>
      <c r="AC383" s="124"/>
      <c r="AD383" s="54"/>
      <c r="AE383" s="54"/>
      <c r="AF383" s="54"/>
      <c r="AG383" s="54"/>
      <c r="AH383" s="54"/>
      <c r="AI383" s="54"/>
      <c r="AJ383" s="54"/>
      <c r="AK383" s="96" t="s">
        <v>75</v>
      </c>
      <c r="AL383" s="54"/>
      <c r="AM383" s="56"/>
      <c r="AN383" s="56"/>
      <c r="AO383" s="56"/>
      <c r="AP383" s="56"/>
      <c r="AQ383" s="56">
        <f t="shared" si="67"/>
        <v>4</v>
      </c>
      <c r="AR383" s="31">
        <f t="shared" si="68"/>
        <v>102</v>
      </c>
      <c r="AS383" s="98">
        <f t="shared" si="69"/>
        <v>3.9215686274509803E-2</v>
      </c>
      <c r="AT383" s="16"/>
      <c r="AU383" s="16"/>
      <c r="AV383" s="16"/>
    </row>
    <row r="384" spans="1:48" ht="12.75" customHeight="1">
      <c r="A384" s="139"/>
      <c r="B384" s="143" t="s">
        <v>113</v>
      </c>
      <c r="C384" s="103" t="s">
        <v>141</v>
      </c>
      <c r="D384" s="57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123" t="s">
        <v>75</v>
      </c>
      <c r="T384" s="54"/>
      <c r="U384" s="54"/>
      <c r="V384" s="54"/>
      <c r="W384" s="54"/>
      <c r="X384" s="54"/>
      <c r="Y384" s="125" t="s">
        <v>145</v>
      </c>
      <c r="Z384" s="54"/>
      <c r="AA384" s="54"/>
      <c r="AB384" s="54"/>
      <c r="AC384" s="54"/>
      <c r="AD384" s="54"/>
      <c r="AE384" s="54"/>
      <c r="AF384" s="54"/>
      <c r="AG384" s="123" t="s">
        <v>75</v>
      </c>
      <c r="AH384" s="54"/>
      <c r="AI384" s="54"/>
      <c r="AJ384" s="54"/>
      <c r="AK384" s="54"/>
      <c r="AL384" s="54"/>
      <c r="AM384" s="56"/>
      <c r="AN384" s="56"/>
      <c r="AO384" s="56"/>
      <c r="AP384" s="56"/>
      <c r="AQ384" s="56">
        <f t="shared" si="67"/>
        <v>3</v>
      </c>
      <c r="AR384" s="31">
        <f t="shared" si="68"/>
        <v>102</v>
      </c>
      <c r="AS384" s="98">
        <f t="shared" si="69"/>
        <v>2.9411764705882353E-2</v>
      </c>
      <c r="AT384" s="16"/>
      <c r="AU384" s="16"/>
      <c r="AV384" s="16"/>
    </row>
    <row r="385" spans="1:48" ht="12.75" customHeight="1">
      <c r="A385" s="139"/>
      <c r="B385" s="139"/>
      <c r="C385" s="103" t="s">
        <v>142</v>
      </c>
      <c r="D385" s="100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88"/>
      <c r="T385" s="111" t="s">
        <v>114</v>
      </c>
      <c r="U385" s="54"/>
      <c r="V385" s="54"/>
      <c r="W385" s="54"/>
      <c r="X385" s="54"/>
      <c r="Y385" s="125" t="s">
        <v>145</v>
      </c>
      <c r="Z385" s="54"/>
      <c r="AA385" s="54"/>
      <c r="AB385" s="54"/>
      <c r="AC385" s="126" t="s">
        <v>75</v>
      </c>
      <c r="AD385" s="54"/>
      <c r="AE385" s="54"/>
      <c r="AF385" s="54"/>
      <c r="AG385" s="111" t="s">
        <v>75</v>
      </c>
      <c r="AH385" s="54"/>
      <c r="AI385" s="54"/>
      <c r="AJ385" s="54"/>
      <c r="AK385" s="111" t="s">
        <v>75</v>
      </c>
      <c r="AL385" s="54"/>
      <c r="AM385" s="56"/>
      <c r="AN385" s="56"/>
      <c r="AO385" s="56"/>
      <c r="AP385" s="56"/>
      <c r="AQ385" s="56">
        <f t="shared" si="67"/>
        <v>5</v>
      </c>
      <c r="AR385" s="31">
        <f t="shared" si="68"/>
        <v>102</v>
      </c>
      <c r="AS385" s="98">
        <f t="shared" si="69"/>
        <v>4.9019607843137254E-2</v>
      </c>
      <c r="AT385" s="16"/>
      <c r="AU385" s="16"/>
      <c r="AV385" s="16"/>
    </row>
    <row r="386" spans="1:48" ht="12.75" customHeight="1">
      <c r="A386" s="139"/>
      <c r="B386" s="140"/>
      <c r="C386" s="103" t="s">
        <v>144</v>
      </c>
      <c r="D386" s="57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96" t="s">
        <v>75</v>
      </c>
      <c r="U386" s="54"/>
      <c r="V386" s="54"/>
      <c r="W386" s="54"/>
      <c r="X386" s="54"/>
      <c r="Y386" s="125" t="s">
        <v>145</v>
      </c>
      <c r="Z386" s="54"/>
      <c r="AA386" s="54"/>
      <c r="AB386" s="54"/>
      <c r="AC386" s="54"/>
      <c r="AD386" s="54"/>
      <c r="AE386" s="54"/>
      <c r="AF386" s="54"/>
      <c r="AG386" s="96" t="s">
        <v>75</v>
      </c>
      <c r="AH386" s="54"/>
      <c r="AI386" s="54"/>
      <c r="AJ386" s="54"/>
      <c r="AK386" s="54"/>
      <c r="AL386" s="54"/>
      <c r="AM386" s="56"/>
      <c r="AN386" s="56"/>
      <c r="AO386" s="56"/>
      <c r="AP386" s="56"/>
      <c r="AQ386" s="56">
        <f t="shared" si="67"/>
        <v>3</v>
      </c>
      <c r="AR386" s="31">
        <f t="shared" si="68"/>
        <v>102</v>
      </c>
      <c r="AS386" s="98">
        <f t="shared" si="69"/>
        <v>2.9411764705882353E-2</v>
      </c>
      <c r="AT386" s="16"/>
      <c r="AU386" s="16"/>
      <c r="AV386" s="16"/>
    </row>
    <row r="387" spans="1:48" ht="12.75" customHeight="1">
      <c r="A387" s="139"/>
      <c r="B387" s="143" t="s">
        <v>92</v>
      </c>
      <c r="C387" s="103" t="s">
        <v>141</v>
      </c>
      <c r="D387" s="100"/>
      <c r="E387" s="54"/>
      <c r="F387" s="54"/>
      <c r="G387" s="54"/>
      <c r="H387" s="55" t="s">
        <v>75</v>
      </c>
      <c r="I387" s="54"/>
      <c r="J387" s="54"/>
      <c r="K387" s="54"/>
      <c r="L387" s="54"/>
      <c r="M387" s="54"/>
      <c r="N387" s="55" t="s">
        <v>75</v>
      </c>
      <c r="O387" s="54"/>
      <c r="P387" s="55" t="s">
        <v>75</v>
      </c>
      <c r="Q387" s="54"/>
      <c r="R387" s="54"/>
      <c r="S387" s="55" t="s">
        <v>75</v>
      </c>
      <c r="T387" s="54"/>
      <c r="U387" s="54"/>
      <c r="V387" s="54"/>
      <c r="W387" s="55" t="s">
        <v>75</v>
      </c>
      <c r="X387" s="54"/>
      <c r="Y387" s="54"/>
      <c r="Z387" s="55" t="s">
        <v>75</v>
      </c>
      <c r="AA387" s="54"/>
      <c r="AB387" s="55" t="s">
        <v>75</v>
      </c>
      <c r="AC387" s="54"/>
      <c r="AD387" s="54"/>
      <c r="AE387" s="80"/>
      <c r="AF387" s="55" t="s">
        <v>75</v>
      </c>
      <c r="AG387" s="54"/>
      <c r="AH387" s="54"/>
      <c r="AI387" s="55" t="s">
        <v>75</v>
      </c>
      <c r="AJ387" s="54"/>
      <c r="AK387" s="54"/>
      <c r="AL387" s="55" t="s">
        <v>75</v>
      </c>
      <c r="AM387" s="56"/>
      <c r="AN387" s="56"/>
      <c r="AO387" s="56"/>
      <c r="AP387" s="56"/>
      <c r="AQ387" s="56">
        <f t="shared" si="67"/>
        <v>10</v>
      </c>
      <c r="AR387" s="31">
        <f t="shared" si="68"/>
        <v>102</v>
      </c>
      <c r="AS387" s="98">
        <f t="shared" si="69"/>
        <v>9.8039215686274508E-2</v>
      </c>
      <c r="AT387" s="16"/>
      <c r="AU387" s="16"/>
      <c r="AV387" s="16"/>
    </row>
    <row r="388" spans="1:48" ht="12.75" customHeight="1">
      <c r="A388" s="139"/>
      <c r="B388" s="139"/>
      <c r="C388" s="103" t="s">
        <v>142</v>
      </c>
      <c r="D388" s="57"/>
      <c r="E388" s="54"/>
      <c r="F388" s="54"/>
      <c r="G388" s="54"/>
      <c r="H388" s="55" t="s">
        <v>75</v>
      </c>
      <c r="I388" s="54"/>
      <c r="J388" s="54"/>
      <c r="K388" s="54"/>
      <c r="L388" s="54"/>
      <c r="M388" s="54"/>
      <c r="N388" s="55" t="s">
        <v>75</v>
      </c>
      <c r="O388" s="54"/>
      <c r="P388" s="55" t="s">
        <v>75</v>
      </c>
      <c r="Q388" s="54"/>
      <c r="R388" s="54"/>
      <c r="S388" s="55" t="s">
        <v>75</v>
      </c>
      <c r="T388" s="54"/>
      <c r="U388" s="54"/>
      <c r="V388" s="54"/>
      <c r="W388" s="55" t="s">
        <v>75</v>
      </c>
      <c r="X388" s="54"/>
      <c r="Y388" s="54"/>
      <c r="Z388" s="55" t="s">
        <v>75</v>
      </c>
      <c r="AA388" s="54"/>
      <c r="AB388" s="55" t="s">
        <v>75</v>
      </c>
      <c r="AC388" s="54"/>
      <c r="AD388" s="54"/>
      <c r="AE388" s="80"/>
      <c r="AF388" s="55" t="s">
        <v>75</v>
      </c>
      <c r="AG388" s="54"/>
      <c r="AH388" s="54"/>
      <c r="AI388" s="55" t="s">
        <v>75</v>
      </c>
      <c r="AJ388" s="54"/>
      <c r="AK388" s="54"/>
      <c r="AL388" s="55" t="s">
        <v>75</v>
      </c>
      <c r="AM388" s="56"/>
      <c r="AN388" s="56"/>
      <c r="AO388" s="56"/>
      <c r="AP388" s="56"/>
      <c r="AQ388" s="56">
        <f t="shared" si="67"/>
        <v>10</v>
      </c>
      <c r="AR388" s="31">
        <f t="shared" si="68"/>
        <v>102</v>
      </c>
      <c r="AS388" s="98">
        <f t="shared" si="69"/>
        <v>9.8039215686274508E-2</v>
      </c>
      <c r="AT388" s="16"/>
      <c r="AU388" s="16"/>
      <c r="AV388" s="16"/>
    </row>
    <row r="389" spans="1:48" ht="12.75" customHeight="1">
      <c r="A389" s="139"/>
      <c r="B389" s="140"/>
      <c r="C389" s="103" t="s">
        <v>144</v>
      </c>
      <c r="D389" s="57"/>
      <c r="E389" s="54"/>
      <c r="F389" s="54"/>
      <c r="G389" s="54"/>
      <c r="H389" s="55" t="s">
        <v>75</v>
      </c>
      <c r="I389" s="31"/>
      <c r="J389" s="54"/>
      <c r="K389" s="54"/>
      <c r="L389" s="54"/>
      <c r="M389" s="54"/>
      <c r="N389" s="55" t="s">
        <v>75</v>
      </c>
      <c r="O389" s="54"/>
      <c r="P389" s="55" t="s">
        <v>75</v>
      </c>
      <c r="Q389" s="54"/>
      <c r="R389" s="54"/>
      <c r="S389" s="55" t="s">
        <v>75</v>
      </c>
      <c r="T389" s="54"/>
      <c r="U389" s="54"/>
      <c r="V389" s="54"/>
      <c r="W389" s="55" t="s">
        <v>75</v>
      </c>
      <c r="X389" s="54"/>
      <c r="Y389" s="54"/>
      <c r="Z389" s="55" t="s">
        <v>75</v>
      </c>
      <c r="AA389" s="54"/>
      <c r="AB389" s="55" t="s">
        <v>75</v>
      </c>
      <c r="AC389" s="54"/>
      <c r="AD389" s="54"/>
      <c r="AE389" s="80"/>
      <c r="AF389" s="55" t="s">
        <v>75</v>
      </c>
      <c r="AG389" s="54"/>
      <c r="AH389" s="54"/>
      <c r="AI389" s="55" t="s">
        <v>75</v>
      </c>
      <c r="AJ389" s="54"/>
      <c r="AK389" s="54"/>
      <c r="AL389" s="55" t="s">
        <v>75</v>
      </c>
      <c r="AM389" s="56"/>
      <c r="AN389" s="56"/>
      <c r="AO389" s="56"/>
      <c r="AP389" s="56"/>
      <c r="AQ389" s="56">
        <f t="shared" si="67"/>
        <v>10</v>
      </c>
      <c r="AR389" s="31">
        <f t="shared" si="68"/>
        <v>102</v>
      </c>
      <c r="AS389" s="98">
        <f t="shared" si="69"/>
        <v>9.8039215686274508E-2</v>
      </c>
      <c r="AT389" s="16"/>
      <c r="AU389" s="16"/>
      <c r="AV389" s="16"/>
    </row>
    <row r="390" spans="1:48" ht="12.75" customHeight="1">
      <c r="A390" s="139"/>
      <c r="B390" s="143" t="s">
        <v>128</v>
      </c>
      <c r="C390" s="103" t="s">
        <v>141</v>
      </c>
      <c r="D390" s="57"/>
      <c r="E390" s="54"/>
      <c r="F390" s="54"/>
      <c r="G390" s="54"/>
      <c r="H390" s="16"/>
      <c r="I390" s="31"/>
      <c r="J390" s="54"/>
      <c r="K390" s="55" t="s">
        <v>75</v>
      </c>
      <c r="L390" s="54"/>
      <c r="M390" s="54"/>
      <c r="N390" s="54"/>
      <c r="O390" s="54"/>
      <c r="P390" s="54"/>
      <c r="Q390" s="55" t="s">
        <v>75</v>
      </c>
      <c r="R390" s="54"/>
      <c r="S390" s="54"/>
      <c r="T390" s="54"/>
      <c r="U390" s="54"/>
      <c r="V390" s="55" t="s">
        <v>75</v>
      </c>
      <c r="W390" s="54"/>
      <c r="X390" s="54"/>
      <c r="Y390" s="54"/>
      <c r="Z390" s="54"/>
      <c r="AA390" s="54"/>
      <c r="AB390" s="55" t="s">
        <v>75</v>
      </c>
      <c r="AC390" s="54"/>
      <c r="AD390" s="54"/>
      <c r="AE390" s="54"/>
      <c r="AF390" s="54"/>
      <c r="AG390" s="55" t="s">
        <v>75</v>
      </c>
      <c r="AH390" s="54"/>
      <c r="AI390" s="54"/>
      <c r="AJ390" s="54"/>
      <c r="AK390" s="54"/>
      <c r="AL390" s="55" t="s">
        <v>75</v>
      </c>
      <c r="AM390" s="56"/>
      <c r="AN390" s="56"/>
      <c r="AO390" s="56"/>
      <c r="AP390" s="56"/>
      <c r="AQ390" s="56">
        <f t="shared" si="67"/>
        <v>6</v>
      </c>
      <c r="AR390" s="31">
        <f t="shared" si="68"/>
        <v>102</v>
      </c>
      <c r="AS390" s="98">
        <f t="shared" si="69"/>
        <v>5.8823529411764705E-2</v>
      </c>
      <c r="AT390" s="16"/>
      <c r="AU390" s="16"/>
      <c r="AV390" s="16"/>
    </row>
    <row r="391" spans="1:48" ht="12.75" customHeight="1">
      <c r="A391" s="139"/>
      <c r="B391" s="139"/>
      <c r="C391" s="103" t="s">
        <v>142</v>
      </c>
      <c r="D391" s="120"/>
      <c r="E391" s="54"/>
      <c r="F391" s="54"/>
      <c r="G391" s="54"/>
      <c r="H391" s="31"/>
      <c r="I391" s="54"/>
      <c r="J391" s="54"/>
      <c r="K391" s="55" t="s">
        <v>75</v>
      </c>
      <c r="L391" s="54"/>
      <c r="M391" s="54"/>
      <c r="N391" s="54"/>
      <c r="O391" s="54"/>
      <c r="P391" s="54"/>
      <c r="Q391" s="55" t="s">
        <v>75</v>
      </c>
      <c r="R391" s="54"/>
      <c r="S391" s="54"/>
      <c r="T391" s="54"/>
      <c r="U391" s="54"/>
      <c r="V391" s="55" t="s">
        <v>75</v>
      </c>
      <c r="W391" s="54"/>
      <c r="X391" s="54"/>
      <c r="Y391" s="54"/>
      <c r="Z391" s="54"/>
      <c r="AA391" s="54"/>
      <c r="AB391" s="55" t="s">
        <v>75</v>
      </c>
      <c r="AC391" s="54"/>
      <c r="AD391" s="54"/>
      <c r="AE391" s="54"/>
      <c r="AF391" s="54"/>
      <c r="AG391" s="55" t="s">
        <v>75</v>
      </c>
      <c r="AH391" s="54"/>
      <c r="AI391" s="54"/>
      <c r="AJ391" s="54"/>
      <c r="AK391" s="54"/>
      <c r="AL391" s="55" t="s">
        <v>75</v>
      </c>
      <c r="AM391" s="56"/>
      <c r="AN391" s="56"/>
      <c r="AO391" s="56"/>
      <c r="AP391" s="56"/>
      <c r="AQ391" s="56">
        <f t="shared" si="67"/>
        <v>6</v>
      </c>
      <c r="AR391" s="31">
        <f t="shared" si="68"/>
        <v>102</v>
      </c>
      <c r="AS391" s="98">
        <f t="shared" si="69"/>
        <v>5.8823529411764705E-2</v>
      </c>
      <c r="AT391" s="16"/>
      <c r="AU391" s="16"/>
      <c r="AV391" s="16"/>
    </row>
    <row r="392" spans="1:48" ht="12.75" customHeight="1">
      <c r="A392" s="139"/>
      <c r="B392" s="140"/>
      <c r="C392" s="103" t="s">
        <v>144</v>
      </c>
      <c r="D392" s="57"/>
      <c r="E392" s="54"/>
      <c r="F392" s="54"/>
      <c r="G392" s="54"/>
      <c r="H392" s="115"/>
      <c r="I392" s="54"/>
      <c r="J392" s="54"/>
      <c r="K392" s="55" t="s">
        <v>75</v>
      </c>
      <c r="L392" s="54"/>
      <c r="M392" s="54"/>
      <c r="N392" s="55" t="s">
        <v>75</v>
      </c>
      <c r="O392" s="54"/>
      <c r="P392" s="54"/>
      <c r="Q392" s="54"/>
      <c r="R392" s="54"/>
      <c r="S392" s="54"/>
      <c r="T392" s="54"/>
      <c r="U392" s="55" t="s">
        <v>75</v>
      </c>
      <c r="V392" s="54"/>
      <c r="W392" s="54"/>
      <c r="X392" s="54"/>
      <c r="Y392" s="54"/>
      <c r="Z392" s="54"/>
      <c r="AA392" s="115"/>
      <c r="AB392" s="54"/>
      <c r="AC392" s="54"/>
      <c r="AD392" s="55" t="s">
        <v>75</v>
      </c>
      <c r="AE392" s="54"/>
      <c r="AF392" s="54"/>
      <c r="AG392" s="54"/>
      <c r="AH392" s="54"/>
      <c r="AI392" s="56"/>
      <c r="AJ392" s="56"/>
      <c r="AK392" s="54"/>
      <c r="AL392" s="54"/>
      <c r="AM392" s="56"/>
      <c r="AN392" s="56"/>
      <c r="AO392" s="56"/>
      <c r="AP392" s="106" t="s">
        <v>75</v>
      </c>
      <c r="AQ392" s="56">
        <f t="shared" si="67"/>
        <v>4</v>
      </c>
      <c r="AR392" s="31">
        <f t="shared" si="68"/>
        <v>102</v>
      </c>
      <c r="AS392" s="98">
        <f t="shared" si="69"/>
        <v>3.9215686274509803E-2</v>
      </c>
      <c r="AT392" s="16"/>
      <c r="AU392" s="16"/>
      <c r="AV392" s="16"/>
    </row>
    <row r="393" spans="1:48" ht="12.75" customHeight="1">
      <c r="A393" s="139"/>
      <c r="B393" s="143" t="s">
        <v>129</v>
      </c>
      <c r="C393" s="103" t="s">
        <v>141</v>
      </c>
      <c r="D393" s="57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6"/>
      <c r="AJ393" s="56"/>
      <c r="AK393" s="54"/>
      <c r="AL393" s="54"/>
      <c r="AM393" s="56"/>
      <c r="AN393" s="56"/>
      <c r="AO393" s="56"/>
      <c r="AP393" s="56"/>
      <c r="AQ393" s="56">
        <f t="shared" si="67"/>
        <v>0</v>
      </c>
      <c r="AR393" s="31">
        <f t="shared" si="68"/>
        <v>102</v>
      </c>
      <c r="AS393" s="98">
        <f t="shared" si="69"/>
        <v>0</v>
      </c>
      <c r="AT393" s="16"/>
      <c r="AU393" s="16"/>
      <c r="AV393" s="16"/>
    </row>
    <row r="394" spans="1:48" ht="12.75" customHeight="1">
      <c r="A394" s="139"/>
      <c r="B394" s="139"/>
      <c r="C394" s="103" t="s">
        <v>142</v>
      </c>
      <c r="D394" s="57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6"/>
      <c r="AJ394" s="56"/>
      <c r="AK394" s="54"/>
      <c r="AL394" s="54"/>
      <c r="AM394" s="56"/>
      <c r="AN394" s="56"/>
      <c r="AO394" s="56"/>
      <c r="AP394" s="56"/>
      <c r="AQ394" s="56">
        <f t="shared" si="67"/>
        <v>0</v>
      </c>
      <c r="AR394" s="31">
        <f t="shared" si="68"/>
        <v>102</v>
      </c>
      <c r="AS394" s="98">
        <f t="shared" si="69"/>
        <v>0</v>
      </c>
      <c r="AT394" s="16"/>
      <c r="AU394" s="16"/>
      <c r="AV394" s="16"/>
    </row>
    <row r="395" spans="1:48" ht="12.75" customHeight="1">
      <c r="A395" s="139"/>
      <c r="B395" s="140"/>
      <c r="C395" s="103" t="s">
        <v>144</v>
      </c>
      <c r="D395" s="57"/>
      <c r="E395" s="54"/>
      <c r="F395" s="54"/>
      <c r="G395" s="54"/>
      <c r="H395" s="54"/>
      <c r="I395" s="54"/>
      <c r="J395" s="54"/>
      <c r="K395" s="54"/>
      <c r="L395" s="55" t="s">
        <v>75</v>
      </c>
      <c r="M395" s="54"/>
      <c r="N395" s="54"/>
      <c r="O395" s="54"/>
      <c r="P395" s="54"/>
      <c r="Q395" s="55" t="s">
        <v>75</v>
      </c>
      <c r="R395" s="54"/>
      <c r="S395" s="54"/>
      <c r="T395" s="54"/>
      <c r="U395" s="54"/>
      <c r="V395" s="54"/>
      <c r="W395" s="55" t="s">
        <v>75</v>
      </c>
      <c r="X395" s="54"/>
      <c r="Y395" s="54"/>
      <c r="Z395" s="54"/>
      <c r="AA395" s="54"/>
      <c r="AB395" s="55" t="s">
        <v>75</v>
      </c>
      <c r="AC395" s="54"/>
      <c r="AD395" s="54"/>
      <c r="AE395" s="54"/>
      <c r="AF395" s="54"/>
      <c r="AG395" s="54"/>
      <c r="AH395" s="54"/>
      <c r="AI395" s="56"/>
      <c r="AJ395" s="127" t="s">
        <v>75</v>
      </c>
      <c r="AK395" s="103"/>
      <c r="AL395" s="54"/>
      <c r="AM395" s="56"/>
      <c r="AN395" s="56"/>
      <c r="AO395" s="56"/>
      <c r="AP395" s="113" t="s">
        <v>75</v>
      </c>
      <c r="AQ395" s="56">
        <f t="shared" si="67"/>
        <v>5</v>
      </c>
      <c r="AR395" s="31">
        <f t="shared" si="68"/>
        <v>102</v>
      </c>
      <c r="AS395" s="98">
        <f t="shared" si="69"/>
        <v>4.9019607843137254E-2</v>
      </c>
      <c r="AT395" s="16"/>
      <c r="AU395" s="16"/>
      <c r="AV395" s="16"/>
    </row>
    <row r="396" spans="1:48" ht="12.75" customHeight="1">
      <c r="A396" s="139"/>
      <c r="B396" s="143" t="s">
        <v>130</v>
      </c>
      <c r="C396" s="103" t="s">
        <v>141</v>
      </c>
      <c r="D396" s="100"/>
      <c r="E396" s="54"/>
      <c r="F396" s="54"/>
      <c r="G396" s="54"/>
      <c r="H396" s="54"/>
      <c r="I396" s="54"/>
      <c r="J396" s="54"/>
      <c r="K396" s="54"/>
      <c r="L396" s="55" t="s">
        <v>79</v>
      </c>
      <c r="M396" s="54"/>
      <c r="N396" s="54"/>
      <c r="O396" s="54"/>
      <c r="P396" s="54"/>
      <c r="Q396" s="54"/>
      <c r="R396" s="54"/>
      <c r="S396" s="54"/>
      <c r="T396" s="54"/>
      <c r="U396" s="54"/>
      <c r="V396" s="55" t="s">
        <v>79</v>
      </c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6"/>
      <c r="AJ396" s="56"/>
      <c r="AK396" s="55" t="s">
        <v>75</v>
      </c>
      <c r="AL396" s="54"/>
      <c r="AM396" s="56"/>
      <c r="AN396" s="56"/>
      <c r="AO396" s="56"/>
      <c r="AP396" s="56"/>
      <c r="AQ396" s="56">
        <f t="shared" si="67"/>
        <v>3</v>
      </c>
      <c r="AR396" s="31">
        <f t="shared" ref="AR396:AR401" si="70">34*1</f>
        <v>34</v>
      </c>
      <c r="AS396" s="98">
        <f t="shared" si="69"/>
        <v>8.8235294117647065E-2</v>
      </c>
      <c r="AT396" s="16"/>
      <c r="AU396" s="16"/>
      <c r="AV396" s="16"/>
    </row>
    <row r="397" spans="1:48" ht="12.75" customHeight="1">
      <c r="A397" s="139"/>
      <c r="B397" s="139"/>
      <c r="C397" s="103" t="s">
        <v>142</v>
      </c>
      <c r="D397" s="57"/>
      <c r="E397" s="54"/>
      <c r="F397" s="54"/>
      <c r="G397" s="54"/>
      <c r="H397" s="54"/>
      <c r="I397" s="54"/>
      <c r="J397" s="54"/>
      <c r="K397" s="54"/>
      <c r="L397" s="55" t="s">
        <v>79</v>
      </c>
      <c r="M397" s="54"/>
      <c r="N397" s="54"/>
      <c r="O397" s="54"/>
      <c r="P397" s="54"/>
      <c r="Q397" s="54"/>
      <c r="R397" s="54"/>
      <c r="S397" s="54"/>
      <c r="T397" s="54"/>
      <c r="U397" s="54"/>
      <c r="V397" s="55" t="s">
        <v>79</v>
      </c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6"/>
      <c r="AJ397" s="56"/>
      <c r="AK397" s="55" t="s">
        <v>75</v>
      </c>
      <c r="AL397" s="54"/>
      <c r="AM397" s="56"/>
      <c r="AN397" s="56"/>
      <c r="AO397" s="56"/>
      <c r="AP397" s="56"/>
      <c r="AQ397" s="56">
        <f t="shared" si="67"/>
        <v>3</v>
      </c>
      <c r="AR397" s="31">
        <f t="shared" si="70"/>
        <v>34</v>
      </c>
      <c r="AS397" s="98">
        <f t="shared" si="69"/>
        <v>8.8235294117647065E-2</v>
      </c>
      <c r="AT397" s="16"/>
      <c r="AU397" s="16"/>
      <c r="AV397" s="16"/>
    </row>
    <row r="398" spans="1:48" ht="12.75" customHeight="1">
      <c r="A398" s="139"/>
      <c r="B398" s="140"/>
      <c r="C398" s="103" t="s">
        <v>144</v>
      </c>
      <c r="D398" s="100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6"/>
      <c r="AJ398" s="56"/>
      <c r="AK398" s="54"/>
      <c r="AL398" s="54"/>
      <c r="AM398" s="56"/>
      <c r="AN398" s="56"/>
      <c r="AO398" s="113" t="s">
        <v>75</v>
      </c>
      <c r="AP398" s="56"/>
      <c r="AQ398" s="56">
        <f t="shared" si="67"/>
        <v>0</v>
      </c>
      <c r="AR398" s="31">
        <f t="shared" si="70"/>
        <v>34</v>
      </c>
      <c r="AS398" s="98">
        <f t="shared" si="69"/>
        <v>0</v>
      </c>
      <c r="AT398" s="16"/>
      <c r="AU398" s="16"/>
      <c r="AV398" s="16"/>
    </row>
    <row r="399" spans="1:48" ht="12.75" customHeight="1">
      <c r="A399" s="139"/>
      <c r="B399" s="143" t="s">
        <v>131</v>
      </c>
      <c r="C399" s="103" t="s">
        <v>141</v>
      </c>
      <c r="D399" s="100"/>
      <c r="E399" s="54"/>
      <c r="F399" s="54"/>
      <c r="G399" s="54"/>
      <c r="H399" s="54"/>
      <c r="I399" s="54"/>
      <c r="J399" s="54"/>
      <c r="K399" s="117" t="s">
        <v>75</v>
      </c>
      <c r="L399" s="54"/>
      <c r="M399" s="54"/>
      <c r="N399" s="117" t="s">
        <v>75</v>
      </c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6"/>
      <c r="AJ399" s="56"/>
      <c r="AK399" s="54"/>
      <c r="AL399" s="54"/>
      <c r="AM399" s="56"/>
      <c r="AN399" s="56"/>
      <c r="AO399" s="56"/>
      <c r="AP399" s="56"/>
      <c r="AQ399" s="56">
        <f t="shared" si="67"/>
        <v>2</v>
      </c>
      <c r="AR399" s="31">
        <f t="shared" si="70"/>
        <v>34</v>
      </c>
      <c r="AS399" s="98">
        <f t="shared" si="69"/>
        <v>5.8823529411764705E-2</v>
      </c>
      <c r="AT399" s="16"/>
      <c r="AU399" s="16"/>
      <c r="AV399" s="16"/>
    </row>
    <row r="400" spans="1:48" ht="12.75" customHeight="1">
      <c r="A400" s="139"/>
      <c r="B400" s="139"/>
      <c r="C400" s="103" t="s">
        <v>142</v>
      </c>
      <c r="D400" s="100"/>
      <c r="E400" s="54"/>
      <c r="F400" s="54"/>
      <c r="G400" s="54"/>
      <c r="H400" s="54"/>
      <c r="I400" s="54"/>
      <c r="J400" s="54"/>
      <c r="K400" s="117" t="s">
        <v>75</v>
      </c>
      <c r="L400" s="54"/>
      <c r="M400" s="117" t="s">
        <v>75</v>
      </c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6"/>
      <c r="AJ400" s="56"/>
      <c r="AK400" s="54"/>
      <c r="AL400" s="54"/>
      <c r="AM400" s="56"/>
      <c r="AN400" s="56"/>
      <c r="AO400" s="56"/>
      <c r="AP400" s="56"/>
      <c r="AQ400" s="56">
        <f t="shared" si="67"/>
        <v>2</v>
      </c>
      <c r="AR400" s="31">
        <f t="shared" si="70"/>
        <v>34</v>
      </c>
      <c r="AS400" s="98">
        <f t="shared" si="69"/>
        <v>5.8823529411764705E-2</v>
      </c>
      <c r="AT400" s="16"/>
      <c r="AU400" s="16"/>
      <c r="AV400" s="16"/>
    </row>
    <row r="401" spans="1:48" ht="12.75" customHeight="1">
      <c r="A401" s="139"/>
      <c r="B401" s="144"/>
      <c r="C401" s="103" t="s">
        <v>144</v>
      </c>
      <c r="D401" s="100"/>
      <c r="E401" s="54"/>
      <c r="F401" s="54"/>
      <c r="G401" s="54"/>
      <c r="H401" s="54"/>
      <c r="I401" s="54"/>
      <c r="J401" s="54"/>
      <c r="K401" s="117" t="s">
        <v>75</v>
      </c>
      <c r="L401" s="54"/>
      <c r="M401" s="54"/>
      <c r="N401" s="117" t="s">
        <v>75</v>
      </c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6"/>
      <c r="AJ401" s="56"/>
      <c r="AK401" s="54"/>
      <c r="AL401" s="54"/>
      <c r="AM401" s="56"/>
      <c r="AN401" s="56"/>
      <c r="AO401" s="56"/>
      <c r="AP401" s="56"/>
      <c r="AQ401" s="56">
        <f t="shared" si="67"/>
        <v>2</v>
      </c>
      <c r="AR401" s="31">
        <f t="shared" si="70"/>
        <v>34</v>
      </c>
      <c r="AS401" s="98">
        <f t="shared" si="69"/>
        <v>5.8823529411764705E-2</v>
      </c>
      <c r="AT401" s="16"/>
      <c r="AU401" s="16"/>
      <c r="AV401" s="16"/>
    </row>
    <row r="402" spans="1:48" ht="12.75" customHeight="1">
      <c r="A402" s="139"/>
      <c r="B402" s="143" t="s">
        <v>115</v>
      </c>
      <c r="C402" s="103" t="s">
        <v>141</v>
      </c>
      <c r="D402" s="100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96" t="s">
        <v>79</v>
      </c>
      <c r="U402" s="96" t="s">
        <v>75</v>
      </c>
      <c r="V402" s="54"/>
      <c r="W402" s="54"/>
      <c r="X402" s="54"/>
      <c r="Y402" s="54"/>
      <c r="Z402" s="54"/>
      <c r="AA402" s="54"/>
      <c r="AB402" s="96" t="s">
        <v>75</v>
      </c>
      <c r="AC402" s="54"/>
      <c r="AD402" s="54"/>
      <c r="AE402" s="96" t="s">
        <v>75</v>
      </c>
      <c r="AF402" s="54"/>
      <c r="AG402" s="54"/>
      <c r="AH402" s="54"/>
      <c r="AI402" s="56"/>
      <c r="AJ402" s="56"/>
      <c r="AK402" s="54"/>
      <c r="AL402" s="54"/>
      <c r="AM402" s="56"/>
      <c r="AN402" s="56"/>
      <c r="AO402" s="56"/>
      <c r="AP402" s="56"/>
      <c r="AQ402" s="56">
        <f t="shared" si="67"/>
        <v>4</v>
      </c>
      <c r="AR402" s="31">
        <f t="shared" ref="AR402:AR404" si="71">34*2</f>
        <v>68</v>
      </c>
      <c r="AS402" s="98">
        <f t="shared" si="69"/>
        <v>5.8823529411764705E-2</v>
      </c>
      <c r="AT402" s="16"/>
      <c r="AU402" s="16"/>
      <c r="AV402" s="16"/>
    </row>
    <row r="403" spans="1:48" ht="12.75" customHeight="1">
      <c r="A403" s="139"/>
      <c r="B403" s="139"/>
      <c r="C403" s="103" t="s">
        <v>142</v>
      </c>
      <c r="D403" s="100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96" t="s">
        <v>79</v>
      </c>
      <c r="U403" s="96" t="s">
        <v>75</v>
      </c>
      <c r="V403" s="54"/>
      <c r="W403" s="54"/>
      <c r="X403" s="54"/>
      <c r="Y403" s="54"/>
      <c r="Z403" s="54"/>
      <c r="AA403" s="54"/>
      <c r="AB403" s="96" t="s">
        <v>75</v>
      </c>
      <c r="AC403" s="54"/>
      <c r="AD403" s="54"/>
      <c r="AE403" s="96" t="s">
        <v>75</v>
      </c>
      <c r="AF403" s="54"/>
      <c r="AG403" s="54"/>
      <c r="AH403" s="54"/>
      <c r="AI403" s="56"/>
      <c r="AJ403" s="56"/>
      <c r="AK403" s="54"/>
      <c r="AL403" s="54"/>
      <c r="AM403" s="56"/>
      <c r="AN403" s="56"/>
      <c r="AO403" s="56"/>
      <c r="AP403" s="56"/>
      <c r="AQ403" s="56">
        <f t="shared" si="67"/>
        <v>4</v>
      </c>
      <c r="AR403" s="31">
        <f t="shared" si="71"/>
        <v>68</v>
      </c>
      <c r="AS403" s="98">
        <f t="shared" si="69"/>
        <v>5.8823529411764705E-2</v>
      </c>
      <c r="AT403" s="16"/>
      <c r="AU403" s="16"/>
      <c r="AV403" s="16"/>
    </row>
    <row r="404" spans="1:48" ht="12.75" customHeight="1">
      <c r="A404" s="139"/>
      <c r="B404" s="140"/>
      <c r="C404" s="103" t="s">
        <v>144</v>
      </c>
      <c r="D404" s="100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96" t="s">
        <v>79</v>
      </c>
      <c r="U404" s="96" t="s">
        <v>75</v>
      </c>
      <c r="V404" s="54"/>
      <c r="W404" s="54"/>
      <c r="X404" s="54"/>
      <c r="Y404" s="54"/>
      <c r="Z404" s="54"/>
      <c r="AA404" s="54"/>
      <c r="AB404" s="96" t="s">
        <v>75</v>
      </c>
      <c r="AC404" s="54"/>
      <c r="AD404" s="54"/>
      <c r="AE404" s="96" t="s">
        <v>75</v>
      </c>
      <c r="AF404" s="54"/>
      <c r="AG404" s="54"/>
      <c r="AH404" s="54"/>
      <c r="AI404" s="56"/>
      <c r="AJ404" s="56"/>
      <c r="AK404" s="54"/>
      <c r="AL404" s="54"/>
      <c r="AM404" s="56"/>
      <c r="AN404" s="56"/>
      <c r="AO404" s="56"/>
      <c r="AP404" s="56"/>
      <c r="AQ404" s="56">
        <f t="shared" si="67"/>
        <v>4</v>
      </c>
      <c r="AR404" s="31">
        <f t="shared" si="71"/>
        <v>68</v>
      </c>
      <c r="AS404" s="98">
        <f t="shared" si="69"/>
        <v>5.8823529411764705E-2</v>
      </c>
      <c r="AT404" s="16"/>
      <c r="AU404" s="16"/>
      <c r="AV404" s="16"/>
    </row>
    <row r="405" spans="1:48" ht="12.75" customHeight="1">
      <c r="A405" s="139"/>
      <c r="B405" s="143" t="s">
        <v>146</v>
      </c>
      <c r="C405" s="103" t="s">
        <v>141</v>
      </c>
      <c r="D405" s="100"/>
      <c r="E405" s="54"/>
      <c r="F405" s="54"/>
      <c r="G405" s="54"/>
      <c r="H405" s="54"/>
      <c r="I405" s="54"/>
      <c r="J405" s="96" t="s">
        <v>75</v>
      </c>
      <c r="K405" s="54"/>
      <c r="L405" s="54"/>
      <c r="M405" s="54"/>
      <c r="N405" s="54"/>
      <c r="O405" s="54"/>
      <c r="P405" s="54"/>
      <c r="Q405" s="54"/>
      <c r="R405" s="54"/>
      <c r="S405" s="96" t="s">
        <v>75</v>
      </c>
      <c r="T405" s="54"/>
      <c r="U405" s="54"/>
      <c r="V405" s="54"/>
      <c r="W405" s="54"/>
      <c r="X405" s="54"/>
      <c r="Y405" s="54"/>
      <c r="Z405" s="54"/>
      <c r="AA405" s="54"/>
      <c r="AB405" s="54"/>
      <c r="AC405" s="96" t="s">
        <v>75</v>
      </c>
      <c r="AD405" s="54"/>
      <c r="AE405" s="54"/>
      <c r="AF405" s="54"/>
      <c r="AG405" s="54"/>
      <c r="AH405" s="54"/>
      <c r="AI405" s="56"/>
      <c r="AJ405" s="56"/>
      <c r="AK405" s="54"/>
      <c r="AL405" s="54"/>
      <c r="AM405" s="56"/>
      <c r="AN405" s="56"/>
      <c r="AO405" s="56"/>
      <c r="AP405" s="56"/>
      <c r="AQ405" s="56">
        <f t="shared" si="67"/>
        <v>3</v>
      </c>
      <c r="AR405" s="31">
        <f t="shared" ref="AR405:AR407" si="72">34*1</f>
        <v>34</v>
      </c>
      <c r="AS405" s="98">
        <f t="shared" si="69"/>
        <v>8.8235294117647065E-2</v>
      </c>
      <c r="AT405" s="16"/>
      <c r="AU405" s="16"/>
      <c r="AV405" s="16"/>
    </row>
    <row r="406" spans="1:48" ht="12.75" customHeight="1">
      <c r="A406" s="139"/>
      <c r="B406" s="139"/>
      <c r="C406" s="103" t="s">
        <v>142</v>
      </c>
      <c r="D406" s="100"/>
      <c r="E406" s="54"/>
      <c r="F406" s="54"/>
      <c r="G406" s="54"/>
      <c r="H406" s="54"/>
      <c r="I406" s="54"/>
      <c r="J406" s="96" t="s">
        <v>75</v>
      </c>
      <c r="K406" s="54"/>
      <c r="L406" s="54"/>
      <c r="M406" s="54"/>
      <c r="N406" s="54"/>
      <c r="O406" s="54"/>
      <c r="P406" s="54"/>
      <c r="Q406" s="54"/>
      <c r="R406" s="54"/>
      <c r="S406" s="96" t="s">
        <v>75</v>
      </c>
      <c r="T406" s="54"/>
      <c r="U406" s="54"/>
      <c r="V406" s="54"/>
      <c r="W406" s="54"/>
      <c r="X406" s="54"/>
      <c r="Y406" s="54"/>
      <c r="Z406" s="54"/>
      <c r="AA406" s="54"/>
      <c r="AB406" s="54"/>
      <c r="AC406" s="96" t="s">
        <v>75</v>
      </c>
      <c r="AD406" s="54"/>
      <c r="AE406" s="54"/>
      <c r="AF406" s="54"/>
      <c r="AG406" s="54"/>
      <c r="AH406" s="54"/>
      <c r="AI406" s="56"/>
      <c r="AJ406" s="56"/>
      <c r="AK406" s="54"/>
      <c r="AL406" s="54"/>
      <c r="AM406" s="56"/>
      <c r="AN406" s="56"/>
      <c r="AO406" s="56"/>
      <c r="AP406" s="56"/>
      <c r="AQ406" s="56">
        <f t="shared" si="67"/>
        <v>3</v>
      </c>
      <c r="AR406" s="31">
        <f t="shared" si="72"/>
        <v>34</v>
      </c>
      <c r="AS406" s="98">
        <f t="shared" si="69"/>
        <v>8.8235294117647065E-2</v>
      </c>
      <c r="AT406" s="16"/>
      <c r="AU406" s="16"/>
      <c r="AV406" s="16"/>
    </row>
    <row r="407" spans="1:48" ht="12.75" customHeight="1">
      <c r="A407" s="139"/>
      <c r="B407" s="140"/>
      <c r="C407" s="103" t="s">
        <v>144</v>
      </c>
      <c r="D407" s="100"/>
      <c r="E407" s="54"/>
      <c r="F407" s="54"/>
      <c r="G407" s="54"/>
      <c r="H407" s="54"/>
      <c r="I407" s="54"/>
      <c r="J407" s="96" t="s">
        <v>75</v>
      </c>
      <c r="K407" s="54"/>
      <c r="L407" s="54"/>
      <c r="M407" s="54"/>
      <c r="N407" s="54"/>
      <c r="O407" s="54"/>
      <c r="P407" s="54"/>
      <c r="Q407" s="54"/>
      <c r="R407" s="54"/>
      <c r="S407" s="96" t="s">
        <v>75</v>
      </c>
      <c r="T407" s="54"/>
      <c r="U407" s="54"/>
      <c r="V407" s="54"/>
      <c r="W407" s="54"/>
      <c r="X407" s="54"/>
      <c r="Y407" s="54"/>
      <c r="Z407" s="54"/>
      <c r="AA407" s="54"/>
      <c r="AB407" s="54"/>
      <c r="AC407" s="96" t="s">
        <v>75</v>
      </c>
      <c r="AD407" s="54"/>
      <c r="AE407" s="54"/>
      <c r="AF407" s="54"/>
      <c r="AG407" s="54"/>
      <c r="AH407" s="54"/>
      <c r="AI407" s="56"/>
      <c r="AJ407" s="56"/>
      <c r="AK407" s="54"/>
      <c r="AL407" s="54"/>
      <c r="AM407" s="56"/>
      <c r="AN407" s="56"/>
      <c r="AO407" s="56"/>
      <c r="AP407" s="56"/>
      <c r="AQ407" s="56">
        <f t="shared" si="67"/>
        <v>3</v>
      </c>
      <c r="AR407" s="31">
        <f t="shared" si="72"/>
        <v>34</v>
      </c>
      <c r="AS407" s="98">
        <f t="shared" si="69"/>
        <v>8.8235294117647065E-2</v>
      </c>
      <c r="AT407" s="16"/>
      <c r="AU407" s="16"/>
      <c r="AV407" s="16"/>
    </row>
    <row r="408" spans="1:48" ht="12.75" customHeight="1">
      <c r="A408" s="139"/>
      <c r="B408" s="143" t="s">
        <v>116</v>
      </c>
      <c r="C408" s="103" t="s">
        <v>141</v>
      </c>
      <c r="D408" s="100"/>
      <c r="E408" s="54"/>
      <c r="F408" s="54"/>
      <c r="G408" s="54"/>
      <c r="H408" s="54"/>
      <c r="I408" s="54"/>
      <c r="J408" s="54"/>
      <c r="K408" s="55" t="s">
        <v>75</v>
      </c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5" t="s">
        <v>75</v>
      </c>
      <c r="AE408" s="54"/>
      <c r="AF408" s="54"/>
      <c r="AG408" s="54"/>
      <c r="AH408" s="54"/>
      <c r="AI408" s="56"/>
      <c r="AJ408" s="56"/>
      <c r="AK408" s="54"/>
      <c r="AL408" s="54"/>
      <c r="AM408" s="56"/>
      <c r="AN408" s="56"/>
      <c r="AO408" s="56"/>
      <c r="AP408" s="56"/>
      <c r="AQ408" s="56">
        <f t="shared" si="67"/>
        <v>2</v>
      </c>
      <c r="AR408" s="31">
        <f t="shared" ref="AR408:AR410" si="73">34*2</f>
        <v>68</v>
      </c>
      <c r="AS408" s="98">
        <f t="shared" si="69"/>
        <v>2.9411764705882353E-2</v>
      </c>
      <c r="AT408" s="16"/>
      <c r="AU408" s="16"/>
      <c r="AV408" s="16"/>
    </row>
    <row r="409" spans="1:48" ht="12.75" customHeight="1">
      <c r="A409" s="139"/>
      <c r="B409" s="139"/>
      <c r="C409" s="103" t="s">
        <v>142</v>
      </c>
      <c r="D409" s="100"/>
      <c r="E409" s="54"/>
      <c r="F409" s="54"/>
      <c r="G409" s="54"/>
      <c r="H409" s="54"/>
      <c r="I409" s="54"/>
      <c r="J409" s="54"/>
      <c r="K409" s="55" t="s">
        <v>75</v>
      </c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5" t="s">
        <v>75</v>
      </c>
      <c r="AE409" s="54"/>
      <c r="AF409" s="54"/>
      <c r="AG409" s="54"/>
      <c r="AH409" s="54"/>
      <c r="AI409" s="56"/>
      <c r="AJ409" s="56"/>
      <c r="AK409" s="54"/>
      <c r="AL409" s="54"/>
      <c r="AM409" s="56"/>
      <c r="AN409" s="56"/>
      <c r="AO409" s="56"/>
      <c r="AP409" s="56"/>
      <c r="AQ409" s="56">
        <f t="shared" si="67"/>
        <v>2</v>
      </c>
      <c r="AR409" s="31">
        <f t="shared" si="73"/>
        <v>68</v>
      </c>
      <c r="AS409" s="98">
        <f t="shared" si="69"/>
        <v>2.9411764705882353E-2</v>
      </c>
      <c r="AT409" s="16"/>
      <c r="AU409" s="16"/>
      <c r="AV409" s="16"/>
    </row>
    <row r="410" spans="1:48" ht="12.75" customHeight="1">
      <c r="A410" s="139"/>
      <c r="B410" s="140"/>
      <c r="C410" s="103" t="s">
        <v>144</v>
      </c>
      <c r="D410" s="100"/>
      <c r="E410" s="54"/>
      <c r="F410" s="54"/>
      <c r="G410" s="54"/>
      <c r="H410" s="54"/>
      <c r="I410" s="54"/>
      <c r="J410" s="54"/>
      <c r="K410" s="55" t="s">
        <v>75</v>
      </c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5" t="s">
        <v>75</v>
      </c>
      <c r="AE410" s="54"/>
      <c r="AF410" s="54"/>
      <c r="AG410" s="54"/>
      <c r="AH410" s="54"/>
      <c r="AI410" s="56"/>
      <c r="AJ410" s="56"/>
      <c r="AK410" s="54"/>
      <c r="AL410" s="54"/>
      <c r="AM410" s="56"/>
      <c r="AN410" s="56"/>
      <c r="AO410" s="56"/>
      <c r="AP410" s="56"/>
      <c r="AQ410" s="56">
        <f t="shared" si="67"/>
        <v>2</v>
      </c>
      <c r="AR410" s="31">
        <f t="shared" si="73"/>
        <v>68</v>
      </c>
      <c r="AS410" s="98">
        <f t="shared" si="69"/>
        <v>2.9411764705882353E-2</v>
      </c>
      <c r="AT410" s="16"/>
      <c r="AU410" s="16"/>
      <c r="AV410" s="16"/>
    </row>
    <row r="411" spans="1:48" ht="12.75" customHeight="1">
      <c r="A411" s="139"/>
      <c r="B411" s="143" t="s">
        <v>132</v>
      </c>
      <c r="C411" s="103" t="s">
        <v>141</v>
      </c>
      <c r="D411" s="100"/>
      <c r="E411" s="54"/>
      <c r="F411" s="54"/>
      <c r="G411" s="54"/>
      <c r="H411" s="54"/>
      <c r="I411" s="54"/>
      <c r="J411" s="54"/>
      <c r="K411" s="81"/>
      <c r="L411" s="54"/>
      <c r="M411" s="54"/>
      <c r="N411" s="54"/>
      <c r="O411" s="108" t="s">
        <v>75</v>
      </c>
      <c r="P411" s="54"/>
      <c r="Q411" s="54"/>
      <c r="R411" s="54"/>
      <c r="S411" s="54"/>
      <c r="T411" s="54"/>
      <c r="U411" s="54"/>
      <c r="V411" s="54"/>
      <c r="W411" s="108" t="s">
        <v>75</v>
      </c>
      <c r="X411" s="54"/>
      <c r="Y411" s="54"/>
      <c r="Z411" s="54"/>
      <c r="AA411" s="54"/>
      <c r="AB411" s="54"/>
      <c r="AC411" s="54"/>
      <c r="AD411" s="81"/>
      <c r="AE411" s="108" t="s">
        <v>75</v>
      </c>
      <c r="AF411" s="54"/>
      <c r="AG411" s="54"/>
      <c r="AH411" s="54"/>
      <c r="AI411" s="56"/>
      <c r="AJ411" s="128" t="s">
        <v>75</v>
      </c>
      <c r="AK411" s="54"/>
      <c r="AL411" s="54"/>
      <c r="AM411" s="56"/>
      <c r="AN411" s="56"/>
      <c r="AO411" s="56"/>
      <c r="AP411" s="56"/>
      <c r="AQ411" s="56">
        <f t="shared" si="67"/>
        <v>4</v>
      </c>
      <c r="AR411" s="31">
        <f t="shared" ref="AR411:AR413" si="74">34*3</f>
        <v>102</v>
      </c>
      <c r="AS411" s="98">
        <f t="shared" si="69"/>
        <v>3.9215686274509803E-2</v>
      </c>
      <c r="AT411" s="16"/>
      <c r="AU411" s="16"/>
      <c r="AV411" s="16"/>
    </row>
    <row r="412" spans="1:48" ht="12.75" customHeight="1">
      <c r="A412" s="139"/>
      <c r="B412" s="139"/>
      <c r="C412" s="103" t="s">
        <v>142</v>
      </c>
      <c r="D412" s="100"/>
      <c r="E412" s="54"/>
      <c r="F412" s="54"/>
      <c r="G412" s="54"/>
      <c r="H412" s="54"/>
      <c r="I412" s="54"/>
      <c r="J412" s="54"/>
      <c r="K412" s="54"/>
      <c r="L412" s="54"/>
      <c r="M412" s="54"/>
      <c r="N412" s="108" t="s">
        <v>75</v>
      </c>
      <c r="O412" s="54"/>
      <c r="P412" s="54"/>
      <c r="Q412" s="54"/>
      <c r="R412" s="54"/>
      <c r="S412" s="54"/>
      <c r="T412" s="54"/>
      <c r="U412" s="54"/>
      <c r="V412" s="54"/>
      <c r="W412" s="108" t="s">
        <v>75</v>
      </c>
      <c r="X412" s="54"/>
      <c r="Y412" s="54"/>
      <c r="Z412" s="54"/>
      <c r="AA412" s="54"/>
      <c r="AB412" s="54"/>
      <c r="AC412" s="54"/>
      <c r="AD412" s="54"/>
      <c r="AE412" s="108" t="s">
        <v>75</v>
      </c>
      <c r="AF412" s="54"/>
      <c r="AG412" s="54"/>
      <c r="AH412" s="54"/>
      <c r="AI412" s="128" t="s">
        <v>75</v>
      </c>
      <c r="AJ412" s="56"/>
      <c r="AK412" s="54"/>
      <c r="AL412" s="54"/>
      <c r="AM412" s="56"/>
      <c r="AN412" s="56"/>
      <c r="AO412" s="56"/>
      <c r="AP412" s="56"/>
      <c r="AQ412" s="56">
        <f t="shared" si="67"/>
        <v>4</v>
      </c>
      <c r="AR412" s="31">
        <f t="shared" si="74"/>
        <v>102</v>
      </c>
      <c r="AS412" s="98">
        <f t="shared" si="69"/>
        <v>3.9215686274509803E-2</v>
      </c>
      <c r="AT412" s="16"/>
      <c r="AU412" s="16"/>
      <c r="AV412" s="16"/>
    </row>
    <row r="413" spans="1:48" ht="12.75" customHeight="1">
      <c r="A413" s="139"/>
      <c r="B413" s="140"/>
      <c r="C413" s="103" t="s">
        <v>144</v>
      </c>
      <c r="D413" s="100"/>
      <c r="E413" s="54"/>
      <c r="F413" s="54"/>
      <c r="G413" s="54"/>
      <c r="H413" s="54"/>
      <c r="I413" s="54"/>
      <c r="J413" s="54"/>
      <c r="K413" s="54"/>
      <c r="L413" s="54"/>
      <c r="M413" s="54"/>
      <c r="N413" s="108" t="s">
        <v>75</v>
      </c>
      <c r="O413" s="54"/>
      <c r="P413" s="54"/>
      <c r="Q413" s="54"/>
      <c r="R413" s="54"/>
      <c r="S413" s="54"/>
      <c r="T413" s="54"/>
      <c r="U413" s="54"/>
      <c r="V413" s="54"/>
      <c r="W413" s="108" t="s">
        <v>75</v>
      </c>
      <c r="X413" s="54"/>
      <c r="Y413" s="54"/>
      <c r="Z413" s="54"/>
      <c r="AA413" s="54"/>
      <c r="AB413" s="54"/>
      <c r="AC413" s="54"/>
      <c r="AD413" s="54"/>
      <c r="AE413" s="108" t="s">
        <v>75</v>
      </c>
      <c r="AF413" s="54"/>
      <c r="AG413" s="54"/>
      <c r="AH413" s="54"/>
      <c r="AI413" s="128" t="s">
        <v>75</v>
      </c>
      <c r="AJ413" s="56"/>
      <c r="AK413" s="54"/>
      <c r="AL413" s="54"/>
      <c r="AM413" s="56"/>
      <c r="AN413" s="56"/>
      <c r="AO413" s="56"/>
      <c r="AP413" s="56"/>
      <c r="AQ413" s="56">
        <f t="shared" si="67"/>
        <v>4</v>
      </c>
      <c r="AR413" s="31">
        <f t="shared" si="74"/>
        <v>102</v>
      </c>
      <c r="AS413" s="98">
        <f t="shared" si="69"/>
        <v>3.9215686274509803E-2</v>
      </c>
      <c r="AT413" s="16"/>
      <c r="AU413" s="16"/>
      <c r="AV413" s="16"/>
    </row>
    <row r="414" spans="1:48" ht="12.75" customHeight="1">
      <c r="A414" s="139"/>
      <c r="B414" s="143" t="s">
        <v>138</v>
      </c>
      <c r="C414" s="103" t="s">
        <v>141</v>
      </c>
      <c r="D414" s="100"/>
      <c r="E414" s="54"/>
      <c r="F414" s="54"/>
      <c r="G414" s="108" t="s">
        <v>75</v>
      </c>
      <c r="H414" s="54"/>
      <c r="I414" s="54"/>
      <c r="J414" s="54"/>
      <c r="K414" s="54"/>
      <c r="L414" s="54"/>
      <c r="M414" s="108" t="s">
        <v>75</v>
      </c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108" t="s">
        <v>75</v>
      </c>
      <c r="Z414" s="54"/>
      <c r="AA414" s="54"/>
      <c r="AB414" s="54"/>
      <c r="AC414" s="54"/>
      <c r="AD414" s="54"/>
      <c r="AE414" s="54"/>
      <c r="AF414" s="54"/>
      <c r="AG414" s="54"/>
      <c r="AH414" s="54"/>
      <c r="AI414" s="108" t="s">
        <v>75</v>
      </c>
      <c r="AJ414" s="56"/>
      <c r="AK414" s="54"/>
      <c r="AL414" s="54"/>
      <c r="AM414" s="56"/>
      <c r="AN414" s="56"/>
      <c r="AO414" s="56"/>
      <c r="AP414" s="56"/>
      <c r="AQ414" s="56">
        <f t="shared" si="67"/>
        <v>4</v>
      </c>
      <c r="AR414" s="31">
        <f t="shared" ref="AR414:AR419" si="75">34*2</f>
        <v>68</v>
      </c>
      <c r="AS414" s="98">
        <f t="shared" si="69"/>
        <v>5.8823529411764705E-2</v>
      </c>
      <c r="AT414" s="16"/>
      <c r="AU414" s="16"/>
      <c r="AV414" s="16"/>
    </row>
    <row r="415" spans="1:48" ht="12.75" customHeight="1">
      <c r="A415" s="139"/>
      <c r="B415" s="139"/>
      <c r="C415" s="103" t="s">
        <v>142</v>
      </c>
      <c r="D415" s="100"/>
      <c r="E415" s="54"/>
      <c r="F415" s="54"/>
      <c r="G415" s="108" t="s">
        <v>75</v>
      </c>
      <c r="H415" s="54"/>
      <c r="I415" s="54"/>
      <c r="J415" s="54"/>
      <c r="K415" s="54"/>
      <c r="L415" s="54"/>
      <c r="M415" s="108" t="s">
        <v>75</v>
      </c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108" t="s">
        <v>75</v>
      </c>
      <c r="Z415" s="54"/>
      <c r="AA415" s="54"/>
      <c r="AB415" s="54"/>
      <c r="AC415" s="54"/>
      <c r="AD415" s="54"/>
      <c r="AE415" s="54"/>
      <c r="AF415" s="54"/>
      <c r="AG415" s="54"/>
      <c r="AH415" s="54"/>
      <c r="AI415" s="108" t="s">
        <v>75</v>
      </c>
      <c r="AJ415" s="56"/>
      <c r="AK415" s="54"/>
      <c r="AL415" s="54"/>
      <c r="AM415" s="56"/>
      <c r="AN415" s="56"/>
      <c r="AO415" s="56"/>
      <c r="AP415" s="56"/>
      <c r="AQ415" s="56">
        <f t="shared" si="67"/>
        <v>4</v>
      </c>
      <c r="AR415" s="31">
        <f t="shared" si="75"/>
        <v>68</v>
      </c>
      <c r="AS415" s="98">
        <f t="shared" si="69"/>
        <v>5.8823529411764705E-2</v>
      </c>
      <c r="AT415" s="16"/>
      <c r="AU415" s="16"/>
      <c r="AV415" s="16"/>
    </row>
    <row r="416" spans="1:48" ht="12.75" customHeight="1">
      <c r="A416" s="139"/>
      <c r="B416" s="140"/>
      <c r="C416" s="103" t="s">
        <v>144</v>
      </c>
      <c r="D416" s="100"/>
      <c r="E416" s="54"/>
      <c r="F416" s="54"/>
      <c r="G416" s="108" t="s">
        <v>75</v>
      </c>
      <c r="H416" s="54"/>
      <c r="I416" s="54"/>
      <c r="J416" s="54"/>
      <c r="K416" s="54"/>
      <c r="L416" s="54"/>
      <c r="M416" s="108" t="s">
        <v>75</v>
      </c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108" t="s">
        <v>75</v>
      </c>
      <c r="Z416" s="54"/>
      <c r="AA416" s="54"/>
      <c r="AB416" s="54"/>
      <c r="AC416" s="54"/>
      <c r="AD416" s="54"/>
      <c r="AE416" s="54"/>
      <c r="AF416" s="54"/>
      <c r="AG416" s="54"/>
      <c r="AH416" s="54"/>
      <c r="AI416" s="108" t="s">
        <v>75</v>
      </c>
      <c r="AJ416" s="56"/>
      <c r="AK416" s="54"/>
      <c r="AL416" s="54"/>
      <c r="AM416" s="56"/>
      <c r="AN416" s="56"/>
      <c r="AO416" s="56"/>
      <c r="AP416" s="56"/>
      <c r="AQ416" s="56">
        <f t="shared" si="67"/>
        <v>4</v>
      </c>
      <c r="AR416" s="31">
        <f t="shared" si="75"/>
        <v>68</v>
      </c>
      <c r="AS416" s="98">
        <f t="shared" si="69"/>
        <v>5.8823529411764705E-2</v>
      </c>
      <c r="AT416" s="16"/>
      <c r="AU416" s="16"/>
      <c r="AV416" s="16"/>
    </row>
    <row r="417" spans="1:48" ht="12.75" customHeight="1">
      <c r="A417" s="139"/>
      <c r="B417" s="143" t="s">
        <v>117</v>
      </c>
      <c r="C417" s="103" t="s">
        <v>141</v>
      </c>
      <c r="D417" s="100"/>
      <c r="E417" s="54"/>
      <c r="F417" s="54"/>
      <c r="G417" s="96" t="s">
        <v>79</v>
      </c>
      <c r="H417" s="54"/>
      <c r="I417" s="54"/>
      <c r="J417" s="96" t="s">
        <v>79</v>
      </c>
      <c r="K417" s="54"/>
      <c r="L417" s="54"/>
      <c r="M417" s="54"/>
      <c r="N417" s="54"/>
      <c r="O417" s="54"/>
      <c r="P417" s="54"/>
      <c r="Q417" s="54"/>
      <c r="R417" s="96" t="s">
        <v>79</v>
      </c>
      <c r="S417" s="54"/>
      <c r="T417" s="54"/>
      <c r="U417" s="54"/>
      <c r="V417" s="54"/>
      <c r="W417" s="54"/>
      <c r="X417" s="54"/>
      <c r="Y417" s="96" t="s">
        <v>79</v>
      </c>
      <c r="Z417" s="54"/>
      <c r="AA417" s="54"/>
      <c r="AB417" s="54"/>
      <c r="AC417" s="122"/>
      <c r="AD417" s="96" t="s">
        <v>79</v>
      </c>
      <c r="AE417" s="54"/>
      <c r="AF417" s="54"/>
      <c r="AG417" s="54"/>
      <c r="AH417" s="54"/>
      <c r="AI417" s="56"/>
      <c r="AJ417" s="96" t="s">
        <v>79</v>
      </c>
      <c r="AK417" s="54"/>
      <c r="AL417" s="54"/>
      <c r="AM417" s="56"/>
      <c r="AN417" s="56"/>
      <c r="AO417" s="56"/>
      <c r="AP417" s="56"/>
      <c r="AQ417" s="56">
        <f t="shared" si="67"/>
        <v>6</v>
      </c>
      <c r="AR417" s="31">
        <f t="shared" si="75"/>
        <v>68</v>
      </c>
      <c r="AS417" s="98">
        <f t="shared" si="69"/>
        <v>8.8235294117647065E-2</v>
      </c>
      <c r="AT417" s="16"/>
      <c r="AU417" s="16"/>
      <c r="AV417" s="16"/>
    </row>
    <row r="418" spans="1:48" ht="12.75" customHeight="1">
      <c r="A418" s="139"/>
      <c r="B418" s="139"/>
      <c r="C418" s="103" t="s">
        <v>142</v>
      </c>
      <c r="D418" s="100"/>
      <c r="E418" s="54"/>
      <c r="F418" s="54"/>
      <c r="G418" s="96" t="s">
        <v>79</v>
      </c>
      <c r="H418" s="54"/>
      <c r="I418" s="54"/>
      <c r="J418" s="96" t="s">
        <v>79</v>
      </c>
      <c r="K418" s="54"/>
      <c r="L418" s="54"/>
      <c r="M418" s="54"/>
      <c r="N418" s="54"/>
      <c r="O418" s="54"/>
      <c r="P418" s="54"/>
      <c r="Q418" s="54"/>
      <c r="R418" s="96" t="s">
        <v>79</v>
      </c>
      <c r="S418" s="54"/>
      <c r="T418" s="54"/>
      <c r="U418" s="54"/>
      <c r="V418" s="54"/>
      <c r="W418" s="54"/>
      <c r="X418" s="54"/>
      <c r="Y418" s="96" t="s">
        <v>79</v>
      </c>
      <c r="Z418" s="54"/>
      <c r="AA418" s="54"/>
      <c r="AB418" s="54"/>
      <c r="AD418" s="96" t="s">
        <v>79</v>
      </c>
      <c r="AE418" s="54"/>
      <c r="AF418" s="54"/>
      <c r="AG418" s="54"/>
      <c r="AH418" s="54"/>
      <c r="AI418" s="56"/>
      <c r="AJ418" s="96" t="s">
        <v>79</v>
      </c>
      <c r="AK418" s="54"/>
      <c r="AL418" s="54"/>
      <c r="AM418" s="56"/>
      <c r="AN418" s="56"/>
      <c r="AO418" s="56"/>
      <c r="AP418" s="56"/>
      <c r="AQ418" s="56">
        <f t="shared" si="67"/>
        <v>6</v>
      </c>
      <c r="AR418" s="31">
        <f t="shared" si="75"/>
        <v>68</v>
      </c>
      <c r="AS418" s="98">
        <f t="shared" si="69"/>
        <v>8.8235294117647065E-2</v>
      </c>
      <c r="AT418" s="16"/>
      <c r="AU418" s="16"/>
      <c r="AV418" s="16"/>
    </row>
    <row r="419" spans="1:48" ht="12.75" customHeight="1">
      <c r="A419" s="139"/>
      <c r="B419" s="140"/>
      <c r="C419" s="103" t="s">
        <v>144</v>
      </c>
      <c r="D419" s="100"/>
      <c r="E419" s="54"/>
      <c r="F419" s="54"/>
      <c r="G419" s="96" t="s">
        <v>79</v>
      </c>
      <c r="H419" s="54"/>
      <c r="I419" s="54"/>
      <c r="J419" s="96" t="s">
        <v>79</v>
      </c>
      <c r="K419" s="54"/>
      <c r="L419" s="54"/>
      <c r="M419" s="54"/>
      <c r="N419" s="54"/>
      <c r="O419" s="54"/>
      <c r="P419" s="54"/>
      <c r="Q419" s="54"/>
      <c r="R419" s="96" t="s">
        <v>79</v>
      </c>
      <c r="S419" s="54"/>
      <c r="T419" s="54"/>
      <c r="U419" s="54"/>
      <c r="V419" s="54"/>
      <c r="W419" s="54"/>
      <c r="X419" s="81"/>
      <c r="Y419" s="96" t="s">
        <v>79</v>
      </c>
      <c r="Z419" s="54"/>
      <c r="AA419" s="54"/>
      <c r="AB419" s="54"/>
      <c r="AC419" s="129"/>
      <c r="AD419" s="96" t="s">
        <v>79</v>
      </c>
      <c r="AE419" s="54"/>
      <c r="AF419" s="54"/>
      <c r="AG419" s="54"/>
      <c r="AH419" s="54"/>
      <c r="AI419" s="56"/>
      <c r="AJ419" s="96" t="s">
        <v>79</v>
      </c>
      <c r="AK419" s="54"/>
      <c r="AL419" s="54"/>
      <c r="AM419" s="56"/>
      <c r="AN419" s="56"/>
      <c r="AO419" s="56"/>
      <c r="AP419" s="56"/>
      <c r="AQ419" s="56">
        <f t="shared" si="67"/>
        <v>6</v>
      </c>
      <c r="AR419" s="31">
        <f t="shared" si="75"/>
        <v>68</v>
      </c>
      <c r="AS419" s="98">
        <f t="shared" si="69"/>
        <v>8.8235294117647065E-2</v>
      </c>
      <c r="AT419" s="16"/>
      <c r="AU419" s="16"/>
      <c r="AV419" s="16"/>
    </row>
    <row r="420" spans="1:48" ht="12.75" customHeight="1">
      <c r="A420" s="139"/>
      <c r="B420" s="143" t="s">
        <v>118</v>
      </c>
      <c r="C420" s="103" t="s">
        <v>141</v>
      </c>
      <c r="D420" s="100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6"/>
      <c r="AJ420" s="56"/>
      <c r="AK420" s="54"/>
      <c r="AL420" s="54"/>
      <c r="AM420" s="56"/>
      <c r="AN420" s="56"/>
      <c r="AO420" s="56"/>
      <c r="AP420" s="56"/>
      <c r="AQ420" s="56">
        <f t="shared" si="67"/>
        <v>0</v>
      </c>
      <c r="AR420" s="31">
        <f t="shared" ref="AR420:AR425" si="76">34*1</f>
        <v>34</v>
      </c>
      <c r="AS420" s="98">
        <f t="shared" si="69"/>
        <v>0</v>
      </c>
      <c r="AT420" s="16"/>
      <c r="AU420" s="16"/>
      <c r="AV420" s="16"/>
    </row>
    <row r="421" spans="1:48" ht="12.75" customHeight="1">
      <c r="A421" s="139"/>
      <c r="B421" s="139"/>
      <c r="C421" s="103" t="s">
        <v>142</v>
      </c>
      <c r="D421" s="100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6"/>
      <c r="AJ421" s="56"/>
      <c r="AK421" s="54"/>
      <c r="AL421" s="54"/>
      <c r="AM421" s="56"/>
      <c r="AN421" s="56"/>
      <c r="AO421" s="56"/>
      <c r="AP421" s="56"/>
      <c r="AQ421" s="56">
        <f t="shared" si="67"/>
        <v>0</v>
      </c>
      <c r="AR421" s="31">
        <f t="shared" si="76"/>
        <v>34</v>
      </c>
      <c r="AS421" s="98">
        <f t="shared" si="69"/>
        <v>0</v>
      </c>
      <c r="AT421" s="16"/>
      <c r="AU421" s="16"/>
      <c r="AV421" s="16"/>
    </row>
    <row r="422" spans="1:48" ht="12.75" customHeight="1">
      <c r="A422" s="139"/>
      <c r="B422" s="140"/>
      <c r="C422" s="103" t="s">
        <v>144</v>
      </c>
      <c r="D422" s="100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6"/>
      <c r="AJ422" s="56"/>
      <c r="AK422" s="54"/>
      <c r="AL422" s="54"/>
      <c r="AM422" s="56"/>
      <c r="AN422" s="56"/>
      <c r="AO422" s="56"/>
      <c r="AP422" s="56"/>
      <c r="AQ422" s="56">
        <f t="shared" si="67"/>
        <v>0</v>
      </c>
      <c r="AR422" s="31">
        <f t="shared" si="76"/>
        <v>34</v>
      </c>
      <c r="AS422" s="98">
        <f t="shared" si="69"/>
        <v>0</v>
      </c>
      <c r="AT422" s="16"/>
      <c r="AU422" s="16"/>
      <c r="AV422" s="16"/>
    </row>
    <row r="423" spans="1:48" ht="12.75" customHeight="1">
      <c r="A423" s="139"/>
      <c r="B423" s="143" t="s">
        <v>139</v>
      </c>
      <c r="C423" s="103" t="s">
        <v>141</v>
      </c>
      <c r="D423" s="100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6"/>
      <c r="AJ423" s="56"/>
      <c r="AK423" s="54"/>
      <c r="AL423" s="54"/>
      <c r="AM423" s="56"/>
      <c r="AN423" s="56"/>
      <c r="AO423" s="56"/>
      <c r="AP423" s="56"/>
      <c r="AQ423" s="56">
        <f t="shared" si="67"/>
        <v>0</v>
      </c>
      <c r="AR423" s="31">
        <f t="shared" si="76"/>
        <v>34</v>
      </c>
      <c r="AS423" s="98">
        <f t="shared" si="69"/>
        <v>0</v>
      </c>
      <c r="AT423" s="16"/>
      <c r="AU423" s="16"/>
      <c r="AV423" s="16"/>
    </row>
    <row r="424" spans="1:48" ht="12.75" customHeight="1">
      <c r="A424" s="139"/>
      <c r="B424" s="139"/>
      <c r="C424" s="103" t="s">
        <v>142</v>
      </c>
      <c r="D424" s="100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6"/>
      <c r="AJ424" s="56"/>
      <c r="AK424" s="54"/>
      <c r="AL424" s="54"/>
      <c r="AM424" s="56"/>
      <c r="AN424" s="56"/>
      <c r="AO424" s="56"/>
      <c r="AP424" s="56"/>
      <c r="AQ424" s="56">
        <f t="shared" si="67"/>
        <v>0</v>
      </c>
      <c r="AR424" s="31">
        <f t="shared" si="76"/>
        <v>34</v>
      </c>
      <c r="AS424" s="98">
        <f t="shared" si="69"/>
        <v>0</v>
      </c>
      <c r="AT424" s="16"/>
      <c r="AU424" s="16"/>
      <c r="AV424" s="16"/>
    </row>
    <row r="425" spans="1:48" ht="12.75" customHeight="1">
      <c r="A425" s="139"/>
      <c r="B425" s="140"/>
      <c r="C425" s="103" t="s">
        <v>144</v>
      </c>
      <c r="D425" s="100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6"/>
      <c r="AJ425" s="56"/>
      <c r="AK425" s="54"/>
      <c r="AL425" s="54"/>
      <c r="AM425" s="56"/>
      <c r="AN425" s="56"/>
      <c r="AO425" s="56"/>
      <c r="AP425" s="56"/>
      <c r="AQ425" s="56">
        <f t="shared" si="67"/>
        <v>0</v>
      </c>
      <c r="AR425" s="31">
        <f t="shared" si="76"/>
        <v>34</v>
      </c>
      <c r="AS425" s="98">
        <f t="shared" si="69"/>
        <v>0</v>
      </c>
      <c r="AT425" s="16"/>
      <c r="AU425" s="16"/>
      <c r="AV425" s="16"/>
    </row>
    <row r="426" spans="1:48" ht="12.75" customHeight="1">
      <c r="A426" s="139"/>
      <c r="B426" s="143" t="s">
        <v>85</v>
      </c>
      <c r="C426" s="103" t="s">
        <v>141</v>
      </c>
      <c r="D426" s="57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31"/>
      <c r="U426" s="54"/>
      <c r="V426" s="54"/>
      <c r="W426" s="54"/>
      <c r="X426" s="54"/>
      <c r="Y426" s="54"/>
      <c r="Z426" s="54"/>
      <c r="AA426" s="54"/>
      <c r="AB426" s="54"/>
      <c r="AC426" s="54"/>
      <c r="AD426" s="31"/>
      <c r="AE426" s="54"/>
      <c r="AF426" s="54"/>
      <c r="AG426" s="54"/>
      <c r="AH426" s="54"/>
      <c r="AI426" s="56"/>
      <c r="AJ426" s="56"/>
      <c r="AK426" s="54"/>
      <c r="AL426" s="54"/>
      <c r="AM426" s="56"/>
      <c r="AN426" s="56"/>
      <c r="AO426" s="56"/>
      <c r="AP426" s="56"/>
      <c r="AQ426" s="56">
        <f t="shared" si="67"/>
        <v>0</v>
      </c>
      <c r="AR426" s="31">
        <f t="shared" ref="AR426:AR428" si="77">34*2</f>
        <v>68</v>
      </c>
      <c r="AS426" s="98">
        <f t="shared" si="69"/>
        <v>0</v>
      </c>
      <c r="AT426" s="16"/>
      <c r="AU426" s="16"/>
      <c r="AV426" s="16"/>
    </row>
    <row r="427" spans="1:48" ht="12.75" customHeight="1">
      <c r="A427" s="139"/>
      <c r="B427" s="139"/>
      <c r="C427" s="103" t="s">
        <v>142</v>
      </c>
      <c r="D427" s="57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16"/>
      <c r="T427" s="31"/>
      <c r="U427" s="54"/>
      <c r="V427" s="54"/>
      <c r="W427" s="54"/>
      <c r="X427" s="54"/>
      <c r="Y427" s="54"/>
      <c r="Z427" s="54"/>
      <c r="AA427" s="54"/>
      <c r="AB427" s="54"/>
      <c r="AC427" s="16"/>
      <c r="AD427" s="31"/>
      <c r="AE427" s="54"/>
      <c r="AF427" s="54"/>
      <c r="AG427" s="54"/>
      <c r="AH427" s="54"/>
      <c r="AI427" s="56"/>
      <c r="AJ427" s="56"/>
      <c r="AK427" s="54"/>
      <c r="AL427" s="54"/>
      <c r="AM427" s="56"/>
      <c r="AN427" s="56"/>
      <c r="AO427" s="56"/>
      <c r="AP427" s="56"/>
      <c r="AQ427" s="56">
        <f t="shared" si="67"/>
        <v>0</v>
      </c>
      <c r="AR427" s="31">
        <f t="shared" si="77"/>
        <v>68</v>
      </c>
      <c r="AS427" s="98">
        <f t="shared" si="69"/>
        <v>0</v>
      </c>
      <c r="AT427" s="16"/>
      <c r="AU427" s="16"/>
      <c r="AV427" s="16"/>
    </row>
    <row r="428" spans="1:48" ht="12.75" customHeight="1">
      <c r="A428" s="140"/>
      <c r="B428" s="140"/>
      <c r="C428" s="103" t="s">
        <v>144</v>
      </c>
      <c r="D428" s="100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31"/>
      <c r="T428" s="54"/>
      <c r="U428" s="54"/>
      <c r="V428" s="54"/>
      <c r="W428" s="54"/>
      <c r="X428" s="54"/>
      <c r="Y428" s="54"/>
      <c r="Z428" s="54"/>
      <c r="AA428" s="54"/>
      <c r="AB428" s="54"/>
      <c r="AC428" s="31"/>
      <c r="AD428" s="54"/>
      <c r="AE428" s="54"/>
      <c r="AF428" s="54"/>
      <c r="AG428" s="54"/>
      <c r="AH428" s="54"/>
      <c r="AI428" s="56"/>
      <c r="AJ428" s="56"/>
      <c r="AK428" s="54"/>
      <c r="AL428" s="54"/>
      <c r="AM428" s="56"/>
      <c r="AN428" s="56"/>
      <c r="AO428" s="56"/>
      <c r="AP428" s="56"/>
      <c r="AQ428" s="56">
        <f t="shared" si="67"/>
        <v>0</v>
      </c>
      <c r="AR428" s="31">
        <f t="shared" si="77"/>
        <v>68</v>
      </c>
      <c r="AS428" s="98">
        <f t="shared" si="69"/>
        <v>0</v>
      </c>
      <c r="AT428" s="16"/>
      <c r="AU428" s="16"/>
      <c r="AV428" s="16"/>
    </row>
    <row r="429" spans="1:48" ht="27" customHeight="1">
      <c r="A429" s="62"/>
      <c r="B429" s="86"/>
      <c r="C429" s="86"/>
      <c r="D429" s="86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61"/>
      <c r="AL429" s="61"/>
      <c r="AM429" s="62"/>
      <c r="AN429" s="62"/>
      <c r="AO429" s="62"/>
      <c r="AP429" s="62"/>
      <c r="AQ429" s="62"/>
      <c r="AR429" s="62"/>
      <c r="AS429" s="62"/>
      <c r="AT429" s="16"/>
      <c r="AU429" s="16"/>
      <c r="AV429" s="16"/>
    </row>
    <row r="430" spans="1:48" ht="111.75" customHeight="1">
      <c r="A430" s="145" t="s">
        <v>147</v>
      </c>
      <c r="B430" s="135"/>
      <c r="C430" s="135"/>
      <c r="D430" s="136"/>
      <c r="E430" s="137" t="s">
        <v>54</v>
      </c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  <c r="AK430" s="135"/>
      <c r="AL430" s="135"/>
      <c r="AM430" s="135"/>
      <c r="AN430" s="135"/>
      <c r="AO430" s="135"/>
      <c r="AP430" s="136"/>
      <c r="AQ430" s="138" t="s">
        <v>55</v>
      </c>
      <c r="AR430" s="141" t="s">
        <v>56</v>
      </c>
      <c r="AS430" s="142" t="s">
        <v>57</v>
      </c>
      <c r="AT430" s="16"/>
      <c r="AU430" s="16"/>
      <c r="AV430" s="16"/>
    </row>
    <row r="431" spans="1:48" ht="12.75" customHeight="1">
      <c r="A431" s="146" t="s">
        <v>58</v>
      </c>
      <c r="B431" s="147"/>
      <c r="C431" s="148"/>
      <c r="D431" s="46" t="s">
        <v>60</v>
      </c>
      <c r="E431" s="134" t="s">
        <v>61</v>
      </c>
      <c r="F431" s="135"/>
      <c r="G431" s="135"/>
      <c r="H431" s="136"/>
      <c r="I431" s="134" t="s">
        <v>62</v>
      </c>
      <c r="J431" s="135"/>
      <c r="K431" s="135"/>
      <c r="L431" s="136"/>
      <c r="M431" s="134" t="s">
        <v>63</v>
      </c>
      <c r="N431" s="135"/>
      <c r="O431" s="135"/>
      <c r="P431" s="136"/>
      <c r="Q431" s="134" t="s">
        <v>64</v>
      </c>
      <c r="R431" s="135"/>
      <c r="S431" s="135"/>
      <c r="T431" s="136"/>
      <c r="U431" s="134" t="s">
        <v>65</v>
      </c>
      <c r="V431" s="135"/>
      <c r="W431" s="136"/>
      <c r="X431" s="134" t="s">
        <v>66</v>
      </c>
      <c r="Y431" s="135"/>
      <c r="Z431" s="135"/>
      <c r="AA431" s="136"/>
      <c r="AB431" s="134" t="s">
        <v>67</v>
      </c>
      <c r="AC431" s="135"/>
      <c r="AD431" s="136"/>
      <c r="AE431" s="134" t="s">
        <v>68</v>
      </c>
      <c r="AF431" s="135"/>
      <c r="AG431" s="135"/>
      <c r="AH431" s="135"/>
      <c r="AI431" s="136"/>
      <c r="AJ431" s="134" t="s">
        <v>69</v>
      </c>
      <c r="AK431" s="135"/>
      <c r="AL431" s="136"/>
      <c r="AM431" s="134" t="s">
        <v>70</v>
      </c>
      <c r="AN431" s="135"/>
      <c r="AO431" s="135"/>
      <c r="AP431" s="136"/>
      <c r="AQ431" s="139"/>
      <c r="AR431" s="139"/>
      <c r="AS431" s="139"/>
      <c r="AT431" s="16"/>
      <c r="AU431" s="16"/>
      <c r="AV431" s="16"/>
    </row>
    <row r="432" spans="1:48" ht="12.75" customHeight="1">
      <c r="A432" s="149"/>
      <c r="B432" s="150"/>
      <c r="C432" s="151"/>
      <c r="D432" s="46" t="s">
        <v>71</v>
      </c>
      <c r="E432" s="47">
        <v>1</v>
      </c>
      <c r="F432" s="47">
        <v>2</v>
      </c>
      <c r="G432" s="47">
        <v>3</v>
      </c>
      <c r="H432" s="47">
        <v>4</v>
      </c>
      <c r="I432" s="47">
        <v>5</v>
      </c>
      <c r="J432" s="47">
        <v>6</v>
      </c>
      <c r="K432" s="47">
        <v>7</v>
      </c>
      <c r="L432" s="47">
        <v>8</v>
      </c>
      <c r="M432" s="47">
        <v>9</v>
      </c>
      <c r="N432" s="47">
        <v>10</v>
      </c>
      <c r="O432" s="47">
        <v>11</v>
      </c>
      <c r="P432" s="47">
        <v>12</v>
      </c>
      <c r="Q432" s="47">
        <v>13</v>
      </c>
      <c r="R432" s="47">
        <v>14</v>
      </c>
      <c r="S432" s="47">
        <v>15</v>
      </c>
      <c r="T432" s="47">
        <v>16</v>
      </c>
      <c r="U432" s="47">
        <v>17</v>
      </c>
      <c r="V432" s="47">
        <v>18</v>
      </c>
      <c r="W432" s="47">
        <v>19</v>
      </c>
      <c r="X432" s="47">
        <v>20</v>
      </c>
      <c r="Y432" s="47">
        <v>21</v>
      </c>
      <c r="Z432" s="47">
        <v>22</v>
      </c>
      <c r="AA432" s="47">
        <v>23</v>
      </c>
      <c r="AB432" s="47">
        <v>24</v>
      </c>
      <c r="AC432" s="47">
        <v>25</v>
      </c>
      <c r="AD432" s="47">
        <v>26</v>
      </c>
      <c r="AE432" s="47">
        <v>27</v>
      </c>
      <c r="AF432" s="47">
        <v>28</v>
      </c>
      <c r="AG432" s="47">
        <v>29</v>
      </c>
      <c r="AH432" s="47">
        <v>30</v>
      </c>
      <c r="AI432" s="47">
        <v>31</v>
      </c>
      <c r="AJ432" s="47">
        <v>32</v>
      </c>
      <c r="AK432" s="47">
        <v>33</v>
      </c>
      <c r="AL432" s="47">
        <v>34</v>
      </c>
      <c r="AM432" s="47">
        <v>35</v>
      </c>
      <c r="AN432" s="47">
        <v>36</v>
      </c>
      <c r="AO432" s="47">
        <v>37</v>
      </c>
      <c r="AP432" s="47">
        <v>38</v>
      </c>
      <c r="AQ432" s="140"/>
      <c r="AR432" s="140"/>
      <c r="AS432" s="140"/>
      <c r="AT432" s="16"/>
      <c r="AU432" s="16"/>
      <c r="AV432" s="16"/>
    </row>
    <row r="433" spans="1:48" ht="12.75" customHeight="1">
      <c r="A433" s="152" t="s">
        <v>87</v>
      </c>
      <c r="B433" s="143" t="s">
        <v>73</v>
      </c>
      <c r="C433" s="130" t="s">
        <v>148</v>
      </c>
      <c r="D433" s="57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96" t="s">
        <v>75</v>
      </c>
      <c r="R433" s="54"/>
      <c r="S433" s="54"/>
      <c r="T433" s="54"/>
      <c r="U433" s="96" t="s">
        <v>75</v>
      </c>
      <c r="V433" s="54"/>
      <c r="W433" s="54"/>
      <c r="X433" s="54"/>
      <c r="Y433" s="54"/>
      <c r="Z433" s="54"/>
      <c r="AA433" s="54"/>
      <c r="AB433" s="54"/>
      <c r="AC433" s="54"/>
      <c r="AD433" s="96" t="s">
        <v>75</v>
      </c>
      <c r="AE433" s="54"/>
      <c r="AF433" s="54"/>
      <c r="AG433" s="54"/>
      <c r="AH433" s="54"/>
      <c r="AI433" s="54"/>
      <c r="AJ433" s="54"/>
      <c r="AK433" s="54"/>
      <c r="AL433" s="96" t="s">
        <v>75</v>
      </c>
      <c r="AM433" s="56"/>
      <c r="AN433" s="56"/>
      <c r="AO433" s="56"/>
      <c r="AP433" s="56"/>
      <c r="AQ433" s="56">
        <f t="shared" ref="AQ433:AQ480" si="78">COUNTA(E433:AL433)</f>
        <v>4</v>
      </c>
      <c r="AR433" s="131">
        <f t="shared" ref="AR433:AR435" si="79">34*2</f>
        <v>68</v>
      </c>
      <c r="AS433" s="98">
        <f t="shared" ref="AS433:AS480" si="80">AQ433/AR433</f>
        <v>5.8823529411764705E-2</v>
      </c>
      <c r="AT433" s="16"/>
      <c r="AU433" s="16"/>
      <c r="AV433" s="16"/>
    </row>
    <row r="434" spans="1:48" ht="12.75" customHeight="1">
      <c r="A434" s="139"/>
      <c r="B434" s="139"/>
      <c r="C434" s="130"/>
      <c r="D434" s="57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6"/>
      <c r="AN434" s="56"/>
      <c r="AO434" s="56"/>
      <c r="AP434" s="56"/>
      <c r="AQ434" s="56">
        <f t="shared" si="78"/>
        <v>0</v>
      </c>
      <c r="AR434" s="131">
        <f t="shared" si="79"/>
        <v>68</v>
      </c>
      <c r="AS434" s="98">
        <f t="shared" si="80"/>
        <v>0</v>
      </c>
      <c r="AT434" s="16"/>
      <c r="AU434" s="16"/>
      <c r="AV434" s="16"/>
    </row>
    <row r="435" spans="1:48" ht="12.75" customHeight="1">
      <c r="A435" s="139"/>
      <c r="B435" s="140"/>
      <c r="C435" s="130"/>
      <c r="D435" s="57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6"/>
      <c r="AN435" s="56"/>
      <c r="AO435" s="56"/>
      <c r="AP435" s="56"/>
      <c r="AQ435" s="56">
        <f t="shared" si="78"/>
        <v>0</v>
      </c>
      <c r="AR435" s="131">
        <f t="shared" si="79"/>
        <v>68</v>
      </c>
      <c r="AS435" s="98">
        <f t="shared" si="80"/>
        <v>0</v>
      </c>
      <c r="AT435" s="16"/>
      <c r="AU435" s="16"/>
      <c r="AV435" s="16"/>
    </row>
    <row r="436" spans="1:48" ht="12.75" customHeight="1">
      <c r="A436" s="139"/>
      <c r="B436" s="143" t="s">
        <v>113</v>
      </c>
      <c r="C436" s="130" t="s">
        <v>148</v>
      </c>
      <c r="D436" s="57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96" t="s">
        <v>75</v>
      </c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96" t="s">
        <v>75</v>
      </c>
      <c r="AF436" s="54"/>
      <c r="AG436" s="54"/>
      <c r="AH436" s="54"/>
      <c r="AI436" s="54"/>
      <c r="AJ436" s="54"/>
      <c r="AK436" s="54"/>
      <c r="AL436" s="54"/>
      <c r="AM436" s="56"/>
      <c r="AN436" s="56"/>
      <c r="AO436" s="56"/>
      <c r="AP436" s="56"/>
      <c r="AQ436" s="56">
        <f t="shared" si="78"/>
        <v>2</v>
      </c>
      <c r="AR436" s="131">
        <f t="shared" ref="AR436:AR441" si="81">34*3</f>
        <v>102</v>
      </c>
      <c r="AS436" s="98">
        <f t="shared" si="80"/>
        <v>1.9607843137254902E-2</v>
      </c>
      <c r="AT436" s="16"/>
      <c r="AU436" s="16"/>
      <c r="AV436" s="16"/>
    </row>
    <row r="437" spans="1:48" ht="15" customHeight="1">
      <c r="A437" s="139"/>
      <c r="B437" s="139"/>
      <c r="C437" s="130"/>
      <c r="D437" s="100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6"/>
      <c r="AN437" s="56"/>
      <c r="AO437" s="56"/>
      <c r="AP437" s="56"/>
      <c r="AQ437" s="56">
        <f t="shared" si="78"/>
        <v>0</v>
      </c>
      <c r="AR437" s="131">
        <f t="shared" si="81"/>
        <v>102</v>
      </c>
      <c r="AS437" s="98">
        <f t="shared" si="80"/>
        <v>0</v>
      </c>
      <c r="AT437" s="16"/>
      <c r="AU437" s="16"/>
      <c r="AV437" s="16"/>
    </row>
    <row r="438" spans="1:48" ht="12.75" customHeight="1">
      <c r="A438" s="139"/>
      <c r="B438" s="140"/>
      <c r="C438" s="130"/>
      <c r="D438" s="57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6"/>
      <c r="AN438" s="56"/>
      <c r="AO438" s="56"/>
      <c r="AP438" s="56"/>
      <c r="AQ438" s="56">
        <f t="shared" si="78"/>
        <v>0</v>
      </c>
      <c r="AR438" s="131">
        <f t="shared" si="81"/>
        <v>102</v>
      </c>
      <c r="AS438" s="98">
        <f t="shared" si="80"/>
        <v>0</v>
      </c>
      <c r="AT438" s="16"/>
      <c r="AU438" s="16"/>
      <c r="AV438" s="16"/>
    </row>
    <row r="439" spans="1:48" ht="12.75" customHeight="1">
      <c r="A439" s="139"/>
      <c r="B439" s="143" t="s">
        <v>92</v>
      </c>
      <c r="C439" s="130" t="s">
        <v>148</v>
      </c>
      <c r="D439" s="100"/>
      <c r="E439" s="54"/>
      <c r="F439" s="54"/>
      <c r="G439" s="54"/>
      <c r="H439" s="55" t="s">
        <v>79</v>
      </c>
      <c r="I439" s="54"/>
      <c r="J439" s="54"/>
      <c r="K439" s="54"/>
      <c r="L439" s="55" t="s">
        <v>75</v>
      </c>
      <c r="M439" s="54"/>
      <c r="N439" s="54"/>
      <c r="O439" s="54"/>
      <c r="P439" s="80"/>
      <c r="Q439" s="55" t="s">
        <v>75</v>
      </c>
      <c r="R439" s="54"/>
      <c r="S439" s="54"/>
      <c r="T439" s="54"/>
      <c r="U439" s="55" t="s">
        <v>75</v>
      </c>
      <c r="V439" s="54"/>
      <c r="W439" s="54"/>
      <c r="X439" s="54"/>
      <c r="Y439" s="55" t="s">
        <v>75</v>
      </c>
      <c r="Z439" s="80"/>
      <c r="AA439" s="54"/>
      <c r="AB439" s="54"/>
      <c r="AC439" s="54"/>
      <c r="AD439" s="54"/>
      <c r="AE439" s="55" t="s">
        <v>75</v>
      </c>
      <c r="AF439" s="54"/>
      <c r="AG439" s="80"/>
      <c r="AH439" s="55" t="s">
        <v>79</v>
      </c>
      <c r="AI439" s="54"/>
      <c r="AJ439" s="55" t="s">
        <v>75</v>
      </c>
      <c r="AK439" s="54"/>
      <c r="AL439" s="55" t="s">
        <v>75</v>
      </c>
      <c r="AM439" s="56"/>
      <c r="AN439" s="56"/>
      <c r="AO439" s="56"/>
      <c r="AP439" s="56"/>
      <c r="AQ439" s="56">
        <f t="shared" si="78"/>
        <v>9</v>
      </c>
      <c r="AR439" s="131">
        <f t="shared" si="81"/>
        <v>102</v>
      </c>
      <c r="AS439" s="98">
        <f t="shared" si="80"/>
        <v>8.8235294117647065E-2</v>
      </c>
      <c r="AT439" s="16"/>
      <c r="AU439" s="16"/>
      <c r="AV439" s="16"/>
    </row>
    <row r="440" spans="1:48" ht="12.75" customHeight="1">
      <c r="A440" s="139"/>
      <c r="B440" s="139"/>
      <c r="C440" s="130"/>
      <c r="D440" s="57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6"/>
      <c r="AN440" s="56"/>
      <c r="AO440" s="56"/>
      <c r="AP440" s="56"/>
      <c r="AQ440" s="56">
        <f t="shared" si="78"/>
        <v>0</v>
      </c>
      <c r="AR440" s="131">
        <f t="shared" si="81"/>
        <v>102</v>
      </c>
      <c r="AS440" s="98">
        <f t="shared" si="80"/>
        <v>0</v>
      </c>
      <c r="AT440" s="16"/>
      <c r="AU440" s="16"/>
      <c r="AV440" s="16"/>
    </row>
    <row r="441" spans="1:48" ht="12.75" customHeight="1">
      <c r="A441" s="139"/>
      <c r="B441" s="140"/>
      <c r="C441" s="130"/>
      <c r="D441" s="57"/>
      <c r="E441" s="54"/>
      <c r="F441" s="54"/>
      <c r="G441" s="54"/>
      <c r="H441" s="54"/>
      <c r="I441" s="31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6"/>
      <c r="AN441" s="56"/>
      <c r="AO441" s="56"/>
      <c r="AP441" s="56"/>
      <c r="AQ441" s="56">
        <f t="shared" si="78"/>
        <v>0</v>
      </c>
      <c r="AR441" s="131">
        <f t="shared" si="81"/>
        <v>102</v>
      </c>
      <c r="AS441" s="98">
        <f t="shared" si="80"/>
        <v>0</v>
      </c>
      <c r="AT441" s="16"/>
      <c r="AU441" s="16"/>
      <c r="AV441" s="16"/>
    </row>
    <row r="442" spans="1:48" ht="14.25" customHeight="1">
      <c r="A442" s="139"/>
      <c r="B442" s="143" t="s">
        <v>149</v>
      </c>
      <c r="C442" s="130" t="s">
        <v>148</v>
      </c>
      <c r="D442" s="57"/>
      <c r="E442" s="54"/>
      <c r="F442" s="54"/>
      <c r="G442" s="54"/>
      <c r="H442" s="16"/>
      <c r="I442" s="31"/>
      <c r="J442" s="55" t="s">
        <v>75</v>
      </c>
      <c r="K442" s="54"/>
      <c r="L442" s="54"/>
      <c r="M442" s="55" t="s">
        <v>75</v>
      </c>
      <c r="N442" s="54"/>
      <c r="O442" s="54"/>
      <c r="P442" s="54"/>
      <c r="Q442" s="55" t="s">
        <v>75</v>
      </c>
      <c r="R442" s="54"/>
      <c r="S442" s="54"/>
      <c r="T442" s="54"/>
      <c r="U442" s="54"/>
      <c r="V442" s="54"/>
      <c r="W442" s="54"/>
      <c r="X442" s="55" t="s">
        <v>75</v>
      </c>
      <c r="Y442" s="54"/>
      <c r="Z442" s="54"/>
      <c r="AA442" s="54"/>
      <c r="AB442" s="54"/>
      <c r="AC442" s="55" t="s">
        <v>75</v>
      </c>
      <c r="AD442" s="54"/>
      <c r="AE442" s="54"/>
      <c r="AF442" s="54"/>
      <c r="AG442" s="55" t="s">
        <v>75</v>
      </c>
      <c r="AH442" s="54"/>
      <c r="AI442" s="54"/>
      <c r="AJ442" s="54"/>
      <c r="AK442" s="55" t="s">
        <v>75</v>
      </c>
      <c r="AL442" s="54"/>
      <c r="AM442" s="56"/>
      <c r="AN442" s="56"/>
      <c r="AO442" s="56"/>
      <c r="AP442" s="56"/>
      <c r="AQ442" s="56">
        <f t="shared" si="78"/>
        <v>7</v>
      </c>
      <c r="AR442" s="131">
        <f t="shared" ref="AR442:AR450" si="82">34*2</f>
        <v>68</v>
      </c>
      <c r="AS442" s="98">
        <f t="shared" si="80"/>
        <v>0.10294117647058823</v>
      </c>
      <c r="AT442" s="16"/>
      <c r="AU442" s="16"/>
      <c r="AV442" s="16"/>
    </row>
    <row r="443" spans="1:48" ht="12.75" customHeight="1">
      <c r="A443" s="139"/>
      <c r="B443" s="139"/>
      <c r="C443" s="130"/>
      <c r="D443" s="120"/>
      <c r="E443" s="54"/>
      <c r="F443" s="54"/>
      <c r="G443" s="54"/>
      <c r="H443" s="31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6"/>
      <c r="AN443" s="56"/>
      <c r="AO443" s="56"/>
      <c r="AP443" s="56"/>
      <c r="AQ443" s="56">
        <f t="shared" si="78"/>
        <v>0</v>
      </c>
      <c r="AR443" s="131">
        <f t="shared" si="82"/>
        <v>68</v>
      </c>
      <c r="AS443" s="98">
        <f t="shared" si="80"/>
        <v>0</v>
      </c>
      <c r="AT443" s="16"/>
      <c r="AU443" s="16"/>
      <c r="AV443" s="16"/>
    </row>
    <row r="444" spans="1:48" ht="12.75" customHeight="1">
      <c r="A444" s="139"/>
      <c r="B444" s="140"/>
      <c r="C444" s="130"/>
      <c r="D444" s="57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6"/>
      <c r="AJ444" s="56"/>
      <c r="AK444" s="54"/>
      <c r="AL444" s="54"/>
      <c r="AM444" s="56"/>
      <c r="AN444" s="56"/>
      <c r="AO444" s="56"/>
      <c r="AP444" s="56"/>
      <c r="AQ444" s="56">
        <f t="shared" si="78"/>
        <v>0</v>
      </c>
      <c r="AR444" s="131">
        <f t="shared" si="82"/>
        <v>68</v>
      </c>
      <c r="AS444" s="98">
        <f t="shared" si="80"/>
        <v>0</v>
      </c>
      <c r="AT444" s="16"/>
      <c r="AU444" s="16"/>
      <c r="AV444" s="16"/>
    </row>
    <row r="445" spans="1:48" ht="12.75" customHeight="1">
      <c r="A445" s="139"/>
      <c r="B445" s="143" t="s">
        <v>129</v>
      </c>
      <c r="C445" s="130" t="s">
        <v>148</v>
      </c>
      <c r="D445" s="57"/>
      <c r="E445" s="54"/>
      <c r="F445" s="54"/>
      <c r="G445" s="54"/>
      <c r="H445" s="54"/>
      <c r="I445" s="54"/>
      <c r="J445" s="54"/>
      <c r="K445" s="54"/>
      <c r="L445" s="55" t="s">
        <v>75</v>
      </c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5" t="s">
        <v>75</v>
      </c>
      <c r="Z445" s="54"/>
      <c r="AA445" s="54"/>
      <c r="AB445" s="54"/>
      <c r="AC445" s="54"/>
      <c r="AD445" s="54"/>
      <c r="AE445" s="54"/>
      <c r="AF445" s="54"/>
      <c r="AG445" s="55" t="s">
        <v>75</v>
      </c>
      <c r="AH445" s="54"/>
      <c r="AI445" s="56"/>
      <c r="AJ445" s="56"/>
      <c r="AK445" s="54"/>
      <c r="AL445" s="54"/>
      <c r="AM445" s="56"/>
      <c r="AN445" s="56"/>
      <c r="AO445" s="56"/>
      <c r="AP445" s="113" t="s">
        <v>75</v>
      </c>
      <c r="AQ445" s="56">
        <f t="shared" si="78"/>
        <v>3</v>
      </c>
      <c r="AR445" s="131">
        <f t="shared" si="82"/>
        <v>68</v>
      </c>
      <c r="AS445" s="98">
        <f t="shared" si="80"/>
        <v>4.4117647058823532E-2</v>
      </c>
      <c r="AT445" s="16"/>
      <c r="AU445" s="16"/>
      <c r="AV445" s="16"/>
    </row>
    <row r="446" spans="1:48" ht="12.75" customHeight="1">
      <c r="A446" s="139"/>
      <c r="B446" s="139"/>
      <c r="C446" s="130"/>
      <c r="D446" s="57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6"/>
      <c r="AJ446" s="56"/>
      <c r="AK446" s="54"/>
      <c r="AL446" s="54"/>
      <c r="AM446" s="56"/>
      <c r="AN446" s="56"/>
      <c r="AO446" s="56"/>
      <c r="AP446" s="56"/>
      <c r="AQ446" s="56">
        <f t="shared" si="78"/>
        <v>0</v>
      </c>
      <c r="AR446" s="131">
        <f t="shared" si="82"/>
        <v>68</v>
      </c>
      <c r="AS446" s="98">
        <f t="shared" si="80"/>
        <v>0</v>
      </c>
      <c r="AT446" s="16"/>
      <c r="AU446" s="16"/>
      <c r="AV446" s="16"/>
    </row>
    <row r="447" spans="1:48" ht="12.75" customHeight="1">
      <c r="A447" s="139"/>
      <c r="B447" s="140"/>
      <c r="C447" s="130"/>
      <c r="D447" s="57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6"/>
      <c r="AJ447" s="56"/>
      <c r="AK447" s="54"/>
      <c r="AL447" s="54"/>
      <c r="AM447" s="56"/>
      <c r="AN447" s="56"/>
      <c r="AO447" s="56"/>
      <c r="AP447" s="56"/>
      <c r="AQ447" s="56">
        <f t="shared" si="78"/>
        <v>0</v>
      </c>
      <c r="AR447" s="131">
        <f t="shared" si="82"/>
        <v>68</v>
      </c>
      <c r="AS447" s="98">
        <f t="shared" si="80"/>
        <v>0</v>
      </c>
      <c r="AT447" s="16"/>
      <c r="AU447" s="16"/>
      <c r="AV447" s="16"/>
    </row>
    <row r="448" spans="1:48" ht="12.75" customHeight="1">
      <c r="A448" s="139"/>
      <c r="B448" s="143" t="s">
        <v>130</v>
      </c>
      <c r="C448" s="130" t="s">
        <v>148</v>
      </c>
      <c r="D448" s="100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6"/>
      <c r="AJ448" s="56"/>
      <c r="AK448" s="54"/>
      <c r="AL448" s="54"/>
      <c r="AM448" s="56"/>
      <c r="AN448" s="56"/>
      <c r="AO448" s="56"/>
      <c r="AP448" s="113" t="s">
        <v>75</v>
      </c>
      <c r="AQ448" s="56">
        <f t="shared" si="78"/>
        <v>0</v>
      </c>
      <c r="AR448" s="131">
        <f t="shared" si="82"/>
        <v>68</v>
      </c>
      <c r="AS448" s="98">
        <f t="shared" si="80"/>
        <v>0</v>
      </c>
      <c r="AT448" s="16"/>
      <c r="AU448" s="16"/>
      <c r="AV448" s="16"/>
    </row>
    <row r="449" spans="1:48" ht="12.75" customHeight="1">
      <c r="A449" s="139"/>
      <c r="B449" s="139"/>
      <c r="C449" s="130"/>
      <c r="D449" s="57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6"/>
      <c r="AJ449" s="56"/>
      <c r="AK449" s="54"/>
      <c r="AL449" s="54"/>
      <c r="AM449" s="56"/>
      <c r="AN449" s="56"/>
      <c r="AO449" s="56"/>
      <c r="AP449" s="56"/>
      <c r="AQ449" s="56">
        <f t="shared" si="78"/>
        <v>0</v>
      </c>
      <c r="AR449" s="131">
        <f t="shared" si="82"/>
        <v>68</v>
      </c>
      <c r="AS449" s="98">
        <f t="shared" si="80"/>
        <v>0</v>
      </c>
      <c r="AT449" s="16"/>
      <c r="AU449" s="16"/>
      <c r="AV449" s="16"/>
    </row>
    <row r="450" spans="1:48" ht="12.75" customHeight="1">
      <c r="A450" s="139"/>
      <c r="B450" s="140"/>
      <c r="C450" s="130"/>
      <c r="D450" s="57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6"/>
      <c r="AJ450" s="56"/>
      <c r="AK450" s="54"/>
      <c r="AL450" s="54"/>
      <c r="AM450" s="56"/>
      <c r="AN450" s="56"/>
      <c r="AO450" s="56"/>
      <c r="AP450" s="56"/>
      <c r="AQ450" s="56">
        <f t="shared" si="78"/>
        <v>0</v>
      </c>
      <c r="AR450" s="131">
        <f t="shared" si="82"/>
        <v>68</v>
      </c>
      <c r="AS450" s="98">
        <f t="shared" si="80"/>
        <v>0</v>
      </c>
      <c r="AT450" s="16"/>
      <c r="AU450" s="16"/>
      <c r="AV450" s="16"/>
    </row>
    <row r="451" spans="1:48" ht="12.75" customHeight="1">
      <c r="A451" s="139"/>
      <c r="B451" s="143" t="s">
        <v>131</v>
      </c>
      <c r="C451" s="130" t="s">
        <v>148</v>
      </c>
      <c r="D451" s="57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  <c r="AE451" s="54"/>
      <c r="AF451" s="54"/>
      <c r="AG451" s="54"/>
      <c r="AH451" s="54"/>
      <c r="AI451" s="56"/>
      <c r="AJ451" s="56"/>
      <c r="AK451" s="54"/>
      <c r="AL451" s="54"/>
      <c r="AM451" s="56"/>
      <c r="AN451" s="56"/>
      <c r="AO451" s="56"/>
      <c r="AP451" s="56"/>
      <c r="AQ451" s="56">
        <f t="shared" si="78"/>
        <v>0</v>
      </c>
      <c r="AR451" s="131">
        <f t="shared" ref="AR451:AR453" si="83">34*1</f>
        <v>34</v>
      </c>
      <c r="AS451" s="98">
        <f t="shared" si="80"/>
        <v>0</v>
      </c>
      <c r="AT451" s="16"/>
      <c r="AU451" s="16"/>
      <c r="AV451" s="16"/>
    </row>
    <row r="452" spans="1:48" ht="12.75" customHeight="1">
      <c r="A452" s="139"/>
      <c r="B452" s="139"/>
      <c r="C452" s="130"/>
      <c r="D452" s="57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  <c r="AE452" s="54"/>
      <c r="AF452" s="54"/>
      <c r="AG452" s="54"/>
      <c r="AH452" s="54"/>
      <c r="AI452" s="56"/>
      <c r="AJ452" s="56"/>
      <c r="AK452" s="54"/>
      <c r="AL452" s="54"/>
      <c r="AM452" s="56"/>
      <c r="AN452" s="56"/>
      <c r="AO452" s="56"/>
      <c r="AP452" s="56"/>
      <c r="AQ452" s="56">
        <f t="shared" si="78"/>
        <v>0</v>
      </c>
      <c r="AR452" s="131">
        <f t="shared" si="83"/>
        <v>34</v>
      </c>
      <c r="AS452" s="98">
        <f t="shared" si="80"/>
        <v>0</v>
      </c>
      <c r="AT452" s="16"/>
      <c r="AU452" s="16"/>
      <c r="AV452" s="16"/>
    </row>
    <row r="453" spans="1:48" ht="12.75" customHeight="1">
      <c r="A453" s="139"/>
      <c r="B453" s="144"/>
      <c r="C453" s="130"/>
      <c r="D453" s="57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  <c r="AE453" s="54"/>
      <c r="AF453" s="54"/>
      <c r="AG453" s="54"/>
      <c r="AH453" s="54"/>
      <c r="AI453" s="56"/>
      <c r="AJ453" s="56"/>
      <c r="AK453" s="54"/>
      <c r="AL453" s="54"/>
      <c r="AM453" s="56"/>
      <c r="AN453" s="56"/>
      <c r="AO453" s="56"/>
      <c r="AP453" s="56"/>
      <c r="AQ453" s="56">
        <f t="shared" si="78"/>
        <v>0</v>
      </c>
      <c r="AR453" s="131">
        <f t="shared" si="83"/>
        <v>34</v>
      </c>
      <c r="AS453" s="98">
        <f t="shared" si="80"/>
        <v>0</v>
      </c>
      <c r="AT453" s="16"/>
      <c r="AU453" s="16"/>
      <c r="AV453" s="16"/>
    </row>
    <row r="454" spans="1:48" ht="12.75" customHeight="1">
      <c r="A454" s="139"/>
      <c r="B454" s="143" t="s">
        <v>132</v>
      </c>
      <c r="C454" s="130" t="s">
        <v>148</v>
      </c>
      <c r="D454" s="57"/>
      <c r="E454" s="54"/>
      <c r="F454" s="54"/>
      <c r="G454" s="54"/>
      <c r="H454" s="81"/>
      <c r="I454" s="54"/>
      <c r="J454" s="54"/>
      <c r="K454" s="81"/>
      <c r="L454" s="54"/>
      <c r="M454" s="54"/>
      <c r="N454" s="81"/>
      <c r="O454" s="108" t="s">
        <v>75</v>
      </c>
      <c r="P454" s="54"/>
      <c r="Q454" s="81"/>
      <c r="R454" s="54"/>
      <c r="S454" s="54"/>
      <c r="T454" s="81"/>
      <c r="U454" s="54"/>
      <c r="V454" s="81"/>
      <c r="W454" s="54"/>
      <c r="X454" s="108" t="s">
        <v>75</v>
      </c>
      <c r="Y454" s="54"/>
      <c r="Z454" s="54"/>
      <c r="AA454" s="81"/>
      <c r="AB454" s="54"/>
      <c r="AC454" s="54"/>
      <c r="AD454" s="54"/>
      <c r="AE454" s="54"/>
      <c r="AF454" s="54"/>
      <c r="AG454" s="54"/>
      <c r="AH454" s="54"/>
      <c r="AI454" s="132"/>
      <c r="AJ454" s="128" t="s">
        <v>75</v>
      </c>
      <c r="AK454" s="122"/>
      <c r="AL454" s="54"/>
      <c r="AM454" s="56"/>
      <c r="AN454" s="56"/>
      <c r="AO454" s="56"/>
      <c r="AP454" s="56"/>
      <c r="AQ454" s="56">
        <f t="shared" si="78"/>
        <v>3</v>
      </c>
      <c r="AR454" s="131">
        <f t="shared" ref="AR454:AR456" si="84">34*2</f>
        <v>68</v>
      </c>
      <c r="AS454" s="98">
        <f t="shared" si="80"/>
        <v>4.4117647058823532E-2</v>
      </c>
      <c r="AT454" s="16"/>
      <c r="AU454" s="16"/>
      <c r="AV454" s="16"/>
    </row>
    <row r="455" spans="1:48" ht="12.75" customHeight="1">
      <c r="A455" s="139"/>
      <c r="B455" s="139"/>
      <c r="C455" s="130"/>
      <c r="D455" s="57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  <c r="AE455" s="54"/>
      <c r="AF455" s="54"/>
      <c r="AG455" s="54"/>
      <c r="AH455" s="54"/>
      <c r="AI455" s="56"/>
      <c r="AJ455" s="56"/>
      <c r="AK455" s="54"/>
      <c r="AL455" s="54"/>
      <c r="AM455" s="56"/>
      <c r="AN455" s="56"/>
      <c r="AO455" s="56"/>
      <c r="AP455" s="56"/>
      <c r="AQ455" s="56">
        <f t="shared" si="78"/>
        <v>0</v>
      </c>
      <c r="AR455" s="131">
        <f t="shared" si="84"/>
        <v>68</v>
      </c>
      <c r="AS455" s="98">
        <f t="shared" si="80"/>
        <v>0</v>
      </c>
      <c r="AT455" s="16"/>
      <c r="AU455" s="16"/>
      <c r="AV455" s="16"/>
    </row>
    <row r="456" spans="1:48" ht="12.75" customHeight="1">
      <c r="A456" s="139"/>
      <c r="B456" s="140"/>
      <c r="C456" s="130"/>
      <c r="D456" s="57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  <c r="AE456" s="54"/>
      <c r="AF456" s="54"/>
      <c r="AG456" s="54"/>
      <c r="AH456" s="54"/>
      <c r="AI456" s="56"/>
      <c r="AJ456" s="56"/>
      <c r="AK456" s="54"/>
      <c r="AL456" s="54"/>
      <c r="AM456" s="56"/>
      <c r="AN456" s="56"/>
      <c r="AO456" s="56"/>
      <c r="AP456" s="56"/>
      <c r="AQ456" s="56">
        <f t="shared" si="78"/>
        <v>0</v>
      </c>
      <c r="AR456" s="131">
        <f t="shared" si="84"/>
        <v>68</v>
      </c>
      <c r="AS456" s="98">
        <f t="shared" si="80"/>
        <v>0</v>
      </c>
      <c r="AT456" s="16"/>
      <c r="AU456" s="16"/>
      <c r="AV456" s="16"/>
    </row>
    <row r="457" spans="1:48" ht="12.75" customHeight="1">
      <c r="A457" s="139"/>
      <c r="B457" s="143" t="s">
        <v>138</v>
      </c>
      <c r="C457" s="130" t="s">
        <v>148</v>
      </c>
      <c r="D457" s="57"/>
      <c r="E457" s="54"/>
      <c r="F457" s="54"/>
      <c r="G457" s="54"/>
      <c r="H457" s="54"/>
      <c r="I457" s="54"/>
      <c r="J457" s="54"/>
      <c r="K457" s="54"/>
      <c r="L457" s="108" t="s">
        <v>75</v>
      </c>
      <c r="M457" s="54"/>
      <c r="N457" s="54"/>
      <c r="O457" s="54"/>
      <c r="P457" s="54"/>
      <c r="Q457" s="54"/>
      <c r="R457" s="54"/>
      <c r="S457" s="108" t="s">
        <v>75</v>
      </c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/>
      <c r="AH457" s="54"/>
      <c r="AI457" s="56"/>
      <c r="AJ457" s="56"/>
      <c r="AK457" s="54"/>
      <c r="AL457" s="54"/>
      <c r="AM457" s="56"/>
      <c r="AN457" s="56"/>
      <c r="AO457" s="56"/>
      <c r="AP457" s="56"/>
      <c r="AQ457" s="56">
        <f t="shared" si="78"/>
        <v>2</v>
      </c>
      <c r="AR457" s="131">
        <f t="shared" ref="AR457:AR462" si="85">34*1</f>
        <v>34</v>
      </c>
      <c r="AS457" s="98">
        <f t="shared" si="80"/>
        <v>5.8823529411764705E-2</v>
      </c>
      <c r="AT457" s="16"/>
      <c r="AU457" s="16"/>
      <c r="AV457" s="16"/>
    </row>
    <row r="458" spans="1:48" ht="12.75" customHeight="1">
      <c r="A458" s="139"/>
      <c r="B458" s="139"/>
      <c r="C458" s="130"/>
      <c r="D458" s="57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  <c r="AE458" s="54"/>
      <c r="AF458" s="54"/>
      <c r="AG458" s="54"/>
      <c r="AH458" s="54"/>
      <c r="AI458" s="56"/>
      <c r="AJ458" s="56"/>
      <c r="AK458" s="54"/>
      <c r="AL458" s="54"/>
      <c r="AM458" s="56"/>
      <c r="AN458" s="56"/>
      <c r="AO458" s="56"/>
      <c r="AP458" s="56"/>
      <c r="AQ458" s="56">
        <f t="shared" si="78"/>
        <v>0</v>
      </c>
      <c r="AR458" s="131">
        <f t="shared" si="85"/>
        <v>34</v>
      </c>
      <c r="AS458" s="98">
        <f t="shared" si="80"/>
        <v>0</v>
      </c>
      <c r="AT458" s="16"/>
      <c r="AU458" s="16"/>
      <c r="AV458" s="16"/>
    </row>
    <row r="459" spans="1:48" ht="12.75" customHeight="1">
      <c r="A459" s="139"/>
      <c r="B459" s="140"/>
      <c r="C459" s="130"/>
      <c r="D459" s="57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6"/>
      <c r="AJ459" s="56"/>
      <c r="AK459" s="54"/>
      <c r="AL459" s="54"/>
      <c r="AM459" s="56"/>
      <c r="AN459" s="56"/>
      <c r="AO459" s="56"/>
      <c r="AP459" s="56"/>
      <c r="AQ459" s="56">
        <f t="shared" si="78"/>
        <v>0</v>
      </c>
      <c r="AR459" s="131">
        <f t="shared" si="85"/>
        <v>34</v>
      </c>
      <c r="AS459" s="98">
        <f t="shared" si="80"/>
        <v>0</v>
      </c>
      <c r="AT459" s="16"/>
      <c r="AU459" s="16"/>
      <c r="AV459" s="16"/>
    </row>
    <row r="460" spans="1:48" ht="12.75" customHeight="1">
      <c r="A460" s="139"/>
      <c r="B460" s="143" t="s">
        <v>117</v>
      </c>
      <c r="C460" s="130" t="s">
        <v>148</v>
      </c>
      <c r="D460" s="57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6"/>
      <c r="AJ460" s="56"/>
      <c r="AK460" s="54"/>
      <c r="AL460" s="54"/>
      <c r="AM460" s="56"/>
      <c r="AN460" s="56"/>
      <c r="AO460" s="56"/>
      <c r="AP460" s="56"/>
      <c r="AQ460" s="56">
        <f t="shared" si="78"/>
        <v>0</v>
      </c>
      <c r="AR460" s="131">
        <f t="shared" si="85"/>
        <v>34</v>
      </c>
      <c r="AS460" s="98">
        <f t="shared" si="80"/>
        <v>0</v>
      </c>
      <c r="AT460" s="16"/>
      <c r="AU460" s="16"/>
      <c r="AV460" s="16"/>
    </row>
    <row r="461" spans="1:48" ht="12.75" customHeight="1">
      <c r="A461" s="139"/>
      <c r="B461" s="139"/>
      <c r="C461" s="130"/>
      <c r="D461" s="57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  <c r="AE461" s="54"/>
      <c r="AF461" s="54"/>
      <c r="AG461" s="54"/>
      <c r="AH461" s="54"/>
      <c r="AI461" s="56"/>
      <c r="AJ461" s="96" t="s">
        <v>75</v>
      </c>
      <c r="AK461" s="54"/>
      <c r="AL461" s="54"/>
      <c r="AM461" s="56"/>
      <c r="AN461" s="56"/>
      <c r="AO461" s="56"/>
      <c r="AP461" s="56"/>
      <c r="AQ461" s="56">
        <f t="shared" si="78"/>
        <v>1</v>
      </c>
      <c r="AR461" s="131">
        <f t="shared" si="85"/>
        <v>34</v>
      </c>
      <c r="AS461" s="98">
        <f t="shared" si="80"/>
        <v>2.9411764705882353E-2</v>
      </c>
      <c r="AT461" s="16"/>
      <c r="AU461" s="16"/>
      <c r="AV461" s="16"/>
    </row>
    <row r="462" spans="1:48" ht="12.75" customHeight="1">
      <c r="A462" s="139"/>
      <c r="B462" s="140"/>
      <c r="C462" s="130"/>
      <c r="D462" s="57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  <c r="AE462" s="54"/>
      <c r="AF462" s="54"/>
      <c r="AG462" s="54"/>
      <c r="AH462" s="54"/>
      <c r="AI462" s="56"/>
      <c r="AJ462" s="56"/>
      <c r="AK462" s="54"/>
      <c r="AL462" s="54"/>
      <c r="AM462" s="56"/>
      <c r="AN462" s="56"/>
      <c r="AO462" s="56"/>
      <c r="AP462" s="56"/>
      <c r="AQ462" s="56">
        <f t="shared" si="78"/>
        <v>0</v>
      </c>
      <c r="AR462" s="131">
        <f t="shared" si="85"/>
        <v>34</v>
      </c>
      <c r="AS462" s="98">
        <f t="shared" si="80"/>
        <v>0</v>
      </c>
      <c r="AT462" s="16"/>
      <c r="AU462" s="16"/>
      <c r="AV462" s="16"/>
    </row>
    <row r="463" spans="1:48" ht="12.75" customHeight="1">
      <c r="A463" s="139"/>
      <c r="B463" s="143" t="s">
        <v>115</v>
      </c>
      <c r="C463" s="130" t="s">
        <v>148</v>
      </c>
      <c r="D463" s="57"/>
      <c r="E463" s="54"/>
      <c r="F463" s="96" t="s">
        <v>79</v>
      </c>
      <c r="G463" s="54"/>
      <c r="H463" s="54"/>
      <c r="I463" s="54"/>
      <c r="J463" s="54"/>
      <c r="K463" s="54"/>
      <c r="L463" s="54"/>
      <c r="M463" s="96" t="s">
        <v>79</v>
      </c>
      <c r="N463" s="54"/>
      <c r="O463" s="54"/>
      <c r="P463" s="54"/>
      <c r="Q463" s="96" t="s">
        <v>75</v>
      </c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6"/>
      <c r="AJ463" s="56"/>
      <c r="AK463" s="54"/>
      <c r="AL463" s="54"/>
      <c r="AM463" s="56"/>
      <c r="AN463" s="56"/>
      <c r="AO463" s="56"/>
      <c r="AP463" s="56"/>
      <c r="AQ463" s="56">
        <f t="shared" si="78"/>
        <v>3</v>
      </c>
      <c r="AR463" s="131">
        <f t="shared" ref="AR463:AR465" si="86">34*2</f>
        <v>68</v>
      </c>
      <c r="AS463" s="98">
        <f t="shared" si="80"/>
        <v>4.4117647058823532E-2</v>
      </c>
      <c r="AT463" s="16"/>
      <c r="AU463" s="16"/>
      <c r="AV463" s="16"/>
    </row>
    <row r="464" spans="1:48" ht="12.75" customHeight="1">
      <c r="A464" s="139"/>
      <c r="B464" s="139"/>
      <c r="C464" s="130"/>
      <c r="D464" s="57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6"/>
      <c r="AJ464" s="56"/>
      <c r="AK464" s="54"/>
      <c r="AL464" s="54"/>
      <c r="AM464" s="56"/>
      <c r="AN464" s="56"/>
      <c r="AO464" s="56"/>
      <c r="AP464" s="56"/>
      <c r="AQ464" s="56">
        <f t="shared" si="78"/>
        <v>0</v>
      </c>
      <c r="AR464" s="131">
        <f t="shared" si="86"/>
        <v>68</v>
      </c>
      <c r="AS464" s="98">
        <f t="shared" si="80"/>
        <v>0</v>
      </c>
      <c r="AT464" s="16"/>
      <c r="AU464" s="16"/>
      <c r="AV464" s="16"/>
    </row>
    <row r="465" spans="1:48" ht="12.75" customHeight="1">
      <c r="A465" s="139"/>
      <c r="B465" s="140"/>
      <c r="C465" s="130"/>
      <c r="D465" s="57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6"/>
      <c r="AJ465" s="56"/>
      <c r="AK465" s="54"/>
      <c r="AL465" s="54"/>
      <c r="AM465" s="56"/>
      <c r="AN465" s="56"/>
      <c r="AO465" s="56"/>
      <c r="AP465" s="56"/>
      <c r="AQ465" s="56">
        <f t="shared" si="78"/>
        <v>0</v>
      </c>
      <c r="AR465" s="131">
        <f t="shared" si="86"/>
        <v>68</v>
      </c>
      <c r="AS465" s="98">
        <f t="shared" si="80"/>
        <v>0</v>
      </c>
      <c r="AT465" s="16"/>
      <c r="AU465" s="16"/>
      <c r="AV465" s="16"/>
    </row>
    <row r="466" spans="1:48" ht="12.75" customHeight="1">
      <c r="A466" s="139"/>
      <c r="B466" s="143" t="s">
        <v>146</v>
      </c>
      <c r="C466" s="130" t="s">
        <v>148</v>
      </c>
      <c r="D466" s="57"/>
      <c r="E466" s="54"/>
      <c r="F466" s="54"/>
      <c r="G466" s="54"/>
      <c r="H466" s="54"/>
      <c r="I466" s="54"/>
      <c r="J466" s="54"/>
      <c r="K466" s="54"/>
      <c r="L466" s="54"/>
      <c r="M466" s="96" t="s">
        <v>75</v>
      </c>
      <c r="N466" s="54"/>
      <c r="O466" s="54"/>
      <c r="P466" s="54"/>
      <c r="Q466" s="54"/>
      <c r="R466" s="54"/>
      <c r="S466" s="54"/>
      <c r="T466" s="54"/>
      <c r="U466" s="96" t="s">
        <v>75</v>
      </c>
      <c r="V466" s="54"/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133" t="s">
        <v>75</v>
      </c>
      <c r="AJ466" s="56"/>
      <c r="AK466" s="54"/>
      <c r="AL466" s="54"/>
      <c r="AM466" s="56"/>
      <c r="AN466" s="56"/>
      <c r="AO466" s="56"/>
      <c r="AP466" s="56"/>
      <c r="AQ466" s="56">
        <f t="shared" si="78"/>
        <v>3</v>
      </c>
      <c r="AR466" s="131">
        <f t="shared" ref="AR466:AR468" si="87">34*4</f>
        <v>136</v>
      </c>
      <c r="AS466" s="98">
        <f t="shared" si="80"/>
        <v>2.2058823529411766E-2</v>
      </c>
      <c r="AT466" s="16"/>
      <c r="AU466" s="16"/>
      <c r="AV466" s="16"/>
    </row>
    <row r="467" spans="1:48" ht="12.75" customHeight="1">
      <c r="A467" s="139"/>
      <c r="B467" s="139"/>
      <c r="C467" s="130"/>
      <c r="D467" s="57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6"/>
      <c r="AJ467" s="56"/>
      <c r="AK467" s="54"/>
      <c r="AL467" s="54"/>
      <c r="AM467" s="56"/>
      <c r="AN467" s="56"/>
      <c r="AO467" s="56"/>
      <c r="AP467" s="56"/>
      <c r="AQ467" s="56">
        <f t="shared" si="78"/>
        <v>0</v>
      </c>
      <c r="AR467" s="131">
        <f t="shared" si="87"/>
        <v>136</v>
      </c>
      <c r="AS467" s="98">
        <f t="shared" si="80"/>
        <v>0</v>
      </c>
      <c r="AT467" s="16"/>
      <c r="AU467" s="16"/>
      <c r="AV467" s="16"/>
    </row>
    <row r="468" spans="1:48" ht="12.75" customHeight="1">
      <c r="A468" s="139"/>
      <c r="B468" s="140"/>
      <c r="C468" s="130"/>
      <c r="D468" s="57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6"/>
      <c r="AJ468" s="56"/>
      <c r="AK468" s="54"/>
      <c r="AL468" s="54"/>
      <c r="AM468" s="56"/>
      <c r="AN468" s="56"/>
      <c r="AO468" s="56"/>
      <c r="AP468" s="56"/>
      <c r="AQ468" s="56">
        <f t="shared" si="78"/>
        <v>0</v>
      </c>
      <c r="AR468" s="131">
        <f t="shared" si="87"/>
        <v>136</v>
      </c>
      <c r="AS468" s="98">
        <f t="shared" si="80"/>
        <v>0</v>
      </c>
      <c r="AT468" s="16"/>
      <c r="AU468" s="16"/>
      <c r="AV468" s="16"/>
    </row>
    <row r="469" spans="1:48" ht="12.75" customHeight="1">
      <c r="A469" s="139"/>
      <c r="B469" s="143" t="s">
        <v>116</v>
      </c>
      <c r="C469" s="130" t="s">
        <v>148</v>
      </c>
      <c r="D469" s="57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6"/>
      <c r="AJ469" s="56"/>
      <c r="AK469" s="54"/>
      <c r="AL469" s="55" t="s">
        <v>75</v>
      </c>
      <c r="AM469" s="56"/>
      <c r="AN469" s="56"/>
      <c r="AO469" s="56"/>
      <c r="AP469" s="56"/>
      <c r="AQ469" s="56">
        <f t="shared" si="78"/>
        <v>1</v>
      </c>
      <c r="AR469" s="131">
        <f t="shared" ref="AR469:AR474" si="88">34*1</f>
        <v>34</v>
      </c>
      <c r="AS469" s="98">
        <f t="shared" si="80"/>
        <v>2.9411764705882353E-2</v>
      </c>
      <c r="AT469" s="16"/>
      <c r="AU469" s="16"/>
      <c r="AV469" s="16"/>
    </row>
    <row r="470" spans="1:48" ht="12.75" customHeight="1">
      <c r="A470" s="139"/>
      <c r="B470" s="139"/>
      <c r="C470" s="130"/>
      <c r="D470" s="57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6"/>
      <c r="AJ470" s="56"/>
      <c r="AK470" s="54"/>
      <c r="AL470" s="54"/>
      <c r="AM470" s="56"/>
      <c r="AN470" s="56"/>
      <c r="AO470" s="56"/>
      <c r="AP470" s="56"/>
      <c r="AQ470" s="56">
        <f t="shared" si="78"/>
        <v>0</v>
      </c>
      <c r="AR470" s="131">
        <f t="shared" si="88"/>
        <v>34</v>
      </c>
      <c r="AS470" s="98">
        <f t="shared" si="80"/>
        <v>0</v>
      </c>
      <c r="AT470" s="16"/>
      <c r="AU470" s="16"/>
      <c r="AV470" s="16"/>
    </row>
    <row r="471" spans="1:48" ht="12.75" customHeight="1">
      <c r="A471" s="139"/>
      <c r="B471" s="140"/>
      <c r="C471" s="130"/>
      <c r="D471" s="57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6"/>
      <c r="AJ471" s="56"/>
      <c r="AK471" s="54"/>
      <c r="AL471" s="54"/>
      <c r="AM471" s="56"/>
      <c r="AN471" s="56"/>
      <c r="AO471" s="56"/>
      <c r="AP471" s="56"/>
      <c r="AQ471" s="56">
        <f t="shared" si="78"/>
        <v>0</v>
      </c>
      <c r="AR471" s="131">
        <f t="shared" si="88"/>
        <v>34</v>
      </c>
      <c r="AS471" s="98">
        <f t="shared" si="80"/>
        <v>0</v>
      </c>
      <c r="AT471" s="16"/>
      <c r="AU471" s="16"/>
      <c r="AV471" s="16"/>
    </row>
    <row r="472" spans="1:48" ht="12.75" customHeight="1">
      <c r="A472" s="139"/>
      <c r="B472" s="143" t="s">
        <v>139</v>
      </c>
      <c r="C472" s="130" t="s">
        <v>148</v>
      </c>
      <c r="D472" s="57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6"/>
      <c r="AJ472" s="56"/>
      <c r="AK472" s="54"/>
      <c r="AL472" s="54"/>
      <c r="AM472" s="56"/>
      <c r="AN472" s="56"/>
      <c r="AO472" s="56"/>
      <c r="AP472" s="56"/>
      <c r="AQ472" s="56">
        <f t="shared" si="78"/>
        <v>0</v>
      </c>
      <c r="AR472" s="131">
        <f t="shared" si="88"/>
        <v>34</v>
      </c>
      <c r="AS472" s="98">
        <f t="shared" si="80"/>
        <v>0</v>
      </c>
      <c r="AT472" s="16"/>
      <c r="AU472" s="16"/>
      <c r="AV472" s="16"/>
    </row>
    <row r="473" spans="1:48" ht="12.75" customHeight="1">
      <c r="A473" s="139"/>
      <c r="B473" s="139"/>
      <c r="C473" s="130"/>
      <c r="D473" s="57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/>
      <c r="AI473" s="56"/>
      <c r="AJ473" s="56"/>
      <c r="AK473" s="54"/>
      <c r="AL473" s="54"/>
      <c r="AM473" s="56"/>
      <c r="AN473" s="56"/>
      <c r="AO473" s="56"/>
      <c r="AP473" s="56"/>
      <c r="AQ473" s="56">
        <f t="shared" si="78"/>
        <v>0</v>
      </c>
      <c r="AR473" s="131">
        <f t="shared" si="88"/>
        <v>34</v>
      </c>
      <c r="AS473" s="98">
        <f t="shared" si="80"/>
        <v>0</v>
      </c>
      <c r="AT473" s="16"/>
      <c r="AU473" s="16"/>
      <c r="AV473" s="16"/>
    </row>
    <row r="474" spans="1:48" ht="12.75" customHeight="1">
      <c r="A474" s="139"/>
      <c r="B474" s="140"/>
      <c r="C474" s="130"/>
      <c r="D474" s="57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/>
      <c r="AI474" s="56"/>
      <c r="AJ474" s="56"/>
      <c r="AK474" s="54"/>
      <c r="AL474" s="54"/>
      <c r="AM474" s="56"/>
      <c r="AN474" s="56"/>
      <c r="AO474" s="56"/>
      <c r="AP474" s="56"/>
      <c r="AQ474" s="56">
        <f t="shared" si="78"/>
        <v>0</v>
      </c>
      <c r="AR474" s="131">
        <f t="shared" si="88"/>
        <v>34</v>
      </c>
      <c r="AS474" s="98">
        <f t="shared" si="80"/>
        <v>0</v>
      </c>
      <c r="AT474" s="16"/>
      <c r="AU474" s="16"/>
      <c r="AV474" s="16"/>
    </row>
    <row r="475" spans="1:48" ht="12.75" customHeight="1">
      <c r="A475" s="139"/>
      <c r="B475" s="143" t="s">
        <v>85</v>
      </c>
      <c r="C475" s="130" t="s">
        <v>148</v>
      </c>
      <c r="D475" s="57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6"/>
      <c r="AJ475" s="56"/>
      <c r="AK475" s="54"/>
      <c r="AL475" s="54"/>
      <c r="AM475" s="56"/>
      <c r="AN475" s="56"/>
      <c r="AO475" s="56"/>
      <c r="AP475" s="56"/>
      <c r="AQ475" s="56">
        <f t="shared" si="78"/>
        <v>0</v>
      </c>
      <c r="AR475" s="131">
        <f t="shared" ref="AR475:AR477" si="89">34*2</f>
        <v>68</v>
      </c>
      <c r="AS475" s="98">
        <f t="shared" si="80"/>
        <v>0</v>
      </c>
      <c r="AT475" s="16"/>
      <c r="AU475" s="16"/>
      <c r="AV475" s="16"/>
    </row>
    <row r="476" spans="1:48" ht="12.75" customHeight="1">
      <c r="A476" s="139"/>
      <c r="B476" s="139"/>
      <c r="C476" s="130"/>
      <c r="D476" s="57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6"/>
      <c r="AJ476" s="56"/>
      <c r="AK476" s="54"/>
      <c r="AL476" s="54"/>
      <c r="AM476" s="56"/>
      <c r="AN476" s="56"/>
      <c r="AO476" s="56"/>
      <c r="AP476" s="56"/>
      <c r="AQ476" s="56">
        <f t="shared" si="78"/>
        <v>0</v>
      </c>
      <c r="AR476" s="131">
        <f t="shared" si="89"/>
        <v>68</v>
      </c>
      <c r="AS476" s="98">
        <f t="shared" si="80"/>
        <v>0</v>
      </c>
      <c r="AT476" s="16"/>
      <c r="AU476" s="16"/>
      <c r="AV476" s="16"/>
    </row>
    <row r="477" spans="1:48" ht="12.75" customHeight="1">
      <c r="A477" s="139"/>
      <c r="B477" s="140"/>
      <c r="C477" s="130"/>
      <c r="D477" s="57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6"/>
      <c r="AJ477" s="56"/>
      <c r="AK477" s="54"/>
      <c r="AL477" s="54"/>
      <c r="AM477" s="56"/>
      <c r="AN477" s="56"/>
      <c r="AO477" s="56"/>
      <c r="AP477" s="56"/>
      <c r="AQ477" s="56">
        <f t="shared" si="78"/>
        <v>0</v>
      </c>
      <c r="AR477" s="131">
        <f t="shared" si="89"/>
        <v>68</v>
      </c>
      <c r="AS477" s="98">
        <f t="shared" si="80"/>
        <v>0</v>
      </c>
      <c r="AT477" s="16"/>
      <c r="AU477" s="16"/>
      <c r="AV477" s="16"/>
    </row>
    <row r="478" spans="1:48" ht="14.25" customHeight="1">
      <c r="A478" s="139"/>
      <c r="B478" s="143" t="s">
        <v>150</v>
      </c>
      <c r="C478" s="130" t="s">
        <v>148</v>
      </c>
      <c r="D478" s="57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6"/>
      <c r="AJ478" s="56"/>
      <c r="AK478" s="54"/>
      <c r="AL478" s="54"/>
      <c r="AM478" s="56"/>
      <c r="AN478" s="56"/>
      <c r="AO478" s="56"/>
      <c r="AP478" s="56"/>
      <c r="AQ478" s="56">
        <f t="shared" si="78"/>
        <v>0</v>
      </c>
      <c r="AR478" s="131">
        <f t="shared" ref="AR478:AR480" si="90">34*1</f>
        <v>34</v>
      </c>
      <c r="AS478" s="98">
        <f t="shared" si="80"/>
        <v>0</v>
      </c>
      <c r="AT478" s="16"/>
      <c r="AU478" s="16"/>
      <c r="AV478" s="16"/>
    </row>
    <row r="479" spans="1:48" ht="12.75" customHeight="1">
      <c r="A479" s="139"/>
      <c r="B479" s="139"/>
      <c r="C479" s="130"/>
      <c r="D479" s="57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  <c r="AE479" s="54"/>
      <c r="AF479" s="54"/>
      <c r="AG479" s="54"/>
      <c r="AH479" s="54"/>
      <c r="AI479" s="56"/>
      <c r="AJ479" s="56"/>
      <c r="AK479" s="54"/>
      <c r="AL479" s="54"/>
      <c r="AM479" s="56"/>
      <c r="AN479" s="56"/>
      <c r="AO479" s="56"/>
      <c r="AP479" s="56"/>
      <c r="AQ479" s="56">
        <f t="shared" si="78"/>
        <v>0</v>
      </c>
      <c r="AR479" s="131">
        <f t="shared" si="90"/>
        <v>34</v>
      </c>
      <c r="AS479" s="98">
        <f t="shared" si="80"/>
        <v>0</v>
      </c>
      <c r="AT479" s="16"/>
      <c r="AU479" s="16"/>
      <c r="AV479" s="16"/>
    </row>
    <row r="480" spans="1:48" ht="12.75" customHeight="1">
      <c r="A480" s="140"/>
      <c r="B480" s="140"/>
      <c r="C480" s="130"/>
      <c r="D480" s="57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  <c r="AE480" s="54"/>
      <c r="AF480" s="54"/>
      <c r="AG480" s="54"/>
      <c r="AH480" s="54"/>
      <c r="AI480" s="56"/>
      <c r="AJ480" s="56"/>
      <c r="AK480" s="54"/>
      <c r="AL480" s="54"/>
      <c r="AM480" s="56"/>
      <c r="AN480" s="56"/>
      <c r="AO480" s="56"/>
      <c r="AP480" s="56"/>
      <c r="AQ480" s="56">
        <f t="shared" si="78"/>
        <v>0</v>
      </c>
      <c r="AR480" s="131">
        <f t="shared" si="90"/>
        <v>34</v>
      </c>
      <c r="AS480" s="98">
        <f t="shared" si="80"/>
        <v>0</v>
      </c>
      <c r="AT480" s="16"/>
      <c r="AU480" s="16"/>
      <c r="AV480" s="16"/>
    </row>
    <row r="481" spans="1:48" ht="23.25" customHeight="1">
      <c r="A481" s="62"/>
      <c r="B481" s="86"/>
      <c r="C481" s="86"/>
      <c r="D481" s="86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  <c r="AK481" s="61"/>
      <c r="AL481" s="61"/>
      <c r="AM481" s="62"/>
      <c r="AN481" s="62"/>
      <c r="AO481" s="62"/>
      <c r="AP481" s="62"/>
      <c r="AQ481" s="62"/>
      <c r="AR481" s="62"/>
      <c r="AS481" s="62"/>
      <c r="AT481" s="16"/>
      <c r="AU481" s="16"/>
      <c r="AV481" s="16"/>
    </row>
    <row r="482" spans="1:48" ht="124.5" customHeight="1">
      <c r="A482" s="145" t="s">
        <v>151</v>
      </c>
      <c r="B482" s="135"/>
      <c r="C482" s="135"/>
      <c r="D482" s="136"/>
      <c r="E482" s="137" t="s">
        <v>54</v>
      </c>
      <c r="F482" s="135"/>
      <c r="G482" s="135"/>
      <c r="H482" s="135"/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135"/>
      <c r="Z482" s="135"/>
      <c r="AA482" s="135"/>
      <c r="AB482" s="135"/>
      <c r="AC482" s="135"/>
      <c r="AD482" s="135"/>
      <c r="AE482" s="135"/>
      <c r="AF482" s="135"/>
      <c r="AG482" s="135"/>
      <c r="AH482" s="135"/>
      <c r="AI482" s="135"/>
      <c r="AJ482" s="135"/>
      <c r="AK482" s="135"/>
      <c r="AL482" s="135"/>
      <c r="AM482" s="135"/>
      <c r="AN482" s="135"/>
      <c r="AO482" s="135"/>
      <c r="AP482" s="136"/>
      <c r="AQ482" s="141" t="s">
        <v>55</v>
      </c>
      <c r="AR482" s="141" t="s">
        <v>56</v>
      </c>
      <c r="AS482" s="142" t="s">
        <v>57</v>
      </c>
      <c r="AT482" s="16"/>
      <c r="AU482" s="16"/>
      <c r="AV482" s="16"/>
    </row>
    <row r="483" spans="1:48" ht="12" customHeight="1">
      <c r="A483" s="146" t="s">
        <v>58</v>
      </c>
      <c r="B483" s="147"/>
      <c r="C483" s="148"/>
      <c r="D483" s="46" t="s">
        <v>60</v>
      </c>
      <c r="E483" s="134" t="s">
        <v>61</v>
      </c>
      <c r="F483" s="135"/>
      <c r="G483" s="135"/>
      <c r="H483" s="136"/>
      <c r="I483" s="134" t="s">
        <v>62</v>
      </c>
      <c r="J483" s="135"/>
      <c r="K483" s="135"/>
      <c r="L483" s="136"/>
      <c r="M483" s="134" t="s">
        <v>63</v>
      </c>
      <c r="N483" s="135"/>
      <c r="O483" s="135"/>
      <c r="P483" s="136"/>
      <c r="Q483" s="134" t="s">
        <v>64</v>
      </c>
      <c r="R483" s="135"/>
      <c r="S483" s="135"/>
      <c r="T483" s="136"/>
      <c r="U483" s="134" t="s">
        <v>65</v>
      </c>
      <c r="V483" s="135"/>
      <c r="W483" s="136"/>
      <c r="X483" s="134" t="s">
        <v>66</v>
      </c>
      <c r="Y483" s="135"/>
      <c r="Z483" s="135"/>
      <c r="AA483" s="136"/>
      <c r="AB483" s="134" t="s">
        <v>67</v>
      </c>
      <c r="AC483" s="135"/>
      <c r="AD483" s="136"/>
      <c r="AE483" s="134" t="s">
        <v>68</v>
      </c>
      <c r="AF483" s="135"/>
      <c r="AG483" s="135"/>
      <c r="AH483" s="135"/>
      <c r="AI483" s="136"/>
      <c r="AJ483" s="134" t="s">
        <v>69</v>
      </c>
      <c r="AK483" s="135"/>
      <c r="AL483" s="136"/>
      <c r="AM483" s="134" t="s">
        <v>70</v>
      </c>
      <c r="AN483" s="135"/>
      <c r="AO483" s="135"/>
      <c r="AP483" s="136"/>
      <c r="AQ483" s="139"/>
      <c r="AR483" s="139"/>
      <c r="AS483" s="139"/>
      <c r="AT483" s="16"/>
      <c r="AU483" s="16"/>
      <c r="AV483" s="16"/>
    </row>
    <row r="484" spans="1:48" ht="12.75" customHeight="1">
      <c r="A484" s="149"/>
      <c r="B484" s="150"/>
      <c r="C484" s="151"/>
      <c r="D484" s="46" t="s">
        <v>71</v>
      </c>
      <c r="E484" s="47">
        <v>1</v>
      </c>
      <c r="F484" s="47">
        <v>2</v>
      </c>
      <c r="G484" s="47">
        <v>3</v>
      </c>
      <c r="H484" s="47">
        <v>4</v>
      </c>
      <c r="I484" s="47">
        <v>5</v>
      </c>
      <c r="J484" s="47">
        <v>6</v>
      </c>
      <c r="K484" s="47">
        <v>7</v>
      </c>
      <c r="L484" s="47">
        <v>8</v>
      </c>
      <c r="M484" s="47">
        <v>9</v>
      </c>
      <c r="N484" s="47">
        <v>10</v>
      </c>
      <c r="O484" s="47">
        <v>11</v>
      </c>
      <c r="P484" s="47">
        <v>12</v>
      </c>
      <c r="Q484" s="47">
        <v>13</v>
      </c>
      <c r="R484" s="47">
        <v>14</v>
      </c>
      <c r="S484" s="47">
        <v>15</v>
      </c>
      <c r="T484" s="47">
        <v>16</v>
      </c>
      <c r="U484" s="47">
        <v>17</v>
      </c>
      <c r="V484" s="47">
        <v>18</v>
      </c>
      <c r="W484" s="47">
        <v>19</v>
      </c>
      <c r="X484" s="47">
        <v>20</v>
      </c>
      <c r="Y484" s="47">
        <v>21</v>
      </c>
      <c r="Z484" s="47">
        <v>22</v>
      </c>
      <c r="AA484" s="47">
        <v>23</v>
      </c>
      <c r="AB484" s="47">
        <v>24</v>
      </c>
      <c r="AC484" s="47">
        <v>25</v>
      </c>
      <c r="AD484" s="47">
        <v>26</v>
      </c>
      <c r="AE484" s="47">
        <v>27</v>
      </c>
      <c r="AF484" s="47">
        <v>28</v>
      </c>
      <c r="AG484" s="47">
        <v>29</v>
      </c>
      <c r="AH484" s="47">
        <v>30</v>
      </c>
      <c r="AI484" s="47">
        <v>31</v>
      </c>
      <c r="AJ484" s="47">
        <v>32</v>
      </c>
      <c r="AK484" s="47">
        <v>33</v>
      </c>
      <c r="AL484" s="47">
        <v>34</v>
      </c>
      <c r="AM484" s="47">
        <v>35</v>
      </c>
      <c r="AN484" s="47">
        <v>36</v>
      </c>
      <c r="AO484" s="47">
        <v>37</v>
      </c>
      <c r="AP484" s="47">
        <v>38</v>
      </c>
      <c r="AQ484" s="140"/>
      <c r="AR484" s="140"/>
      <c r="AS484" s="140"/>
      <c r="AT484" s="16"/>
      <c r="AU484" s="16"/>
      <c r="AV484" s="16"/>
    </row>
    <row r="485" spans="1:48" ht="12.75" customHeight="1">
      <c r="A485" s="152" t="s">
        <v>87</v>
      </c>
      <c r="B485" s="143" t="s">
        <v>73</v>
      </c>
      <c r="C485" s="130" t="s">
        <v>152</v>
      </c>
      <c r="D485" s="57"/>
      <c r="E485" s="54"/>
      <c r="F485" s="54"/>
      <c r="G485" s="55" t="s">
        <v>75</v>
      </c>
      <c r="H485" s="54"/>
      <c r="I485" s="54"/>
      <c r="J485" s="54"/>
      <c r="K485" s="54"/>
      <c r="L485" s="54"/>
      <c r="M485" s="54"/>
      <c r="N485" s="54"/>
      <c r="O485" s="54"/>
      <c r="P485" s="55" t="s">
        <v>75</v>
      </c>
      <c r="Q485" s="54"/>
      <c r="S485" s="54"/>
      <c r="T485" s="54"/>
      <c r="U485" s="54"/>
      <c r="V485" s="54"/>
      <c r="W485" s="54"/>
      <c r="X485" s="54"/>
      <c r="Y485" s="55" t="s">
        <v>75</v>
      </c>
      <c r="Z485" s="54"/>
      <c r="AA485" s="54"/>
      <c r="AB485" s="54"/>
      <c r="AC485" s="54"/>
      <c r="AD485" s="54"/>
      <c r="AE485" s="54"/>
      <c r="AF485" s="54"/>
      <c r="AG485" s="54"/>
      <c r="AH485" s="55" t="s">
        <v>75</v>
      </c>
      <c r="AI485" s="54"/>
      <c r="AJ485" s="55" t="s">
        <v>75</v>
      </c>
      <c r="AK485" s="54"/>
      <c r="AL485" s="54"/>
      <c r="AM485" s="56"/>
      <c r="AN485" s="56"/>
      <c r="AO485" s="56"/>
      <c r="AP485" s="56"/>
      <c r="AQ485" s="56">
        <f t="shared" ref="AQ485:AQ529" si="91">COUNTA(E485:AL485)</f>
        <v>5</v>
      </c>
      <c r="AR485" s="131">
        <f t="shared" ref="AR485:AR487" si="92">34*2</f>
        <v>68</v>
      </c>
      <c r="AS485" s="98">
        <f t="shared" ref="AS485:AS529" si="93">AQ485/AR485</f>
        <v>7.3529411764705885E-2</v>
      </c>
      <c r="AT485" s="16"/>
      <c r="AU485" s="16"/>
      <c r="AV485" s="16"/>
    </row>
    <row r="486" spans="1:48" ht="12.75" customHeight="1">
      <c r="A486" s="139"/>
      <c r="B486" s="139"/>
      <c r="C486" s="130"/>
      <c r="D486" s="57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  <c r="AE486" s="54"/>
      <c r="AF486" s="54"/>
      <c r="AG486" s="54"/>
      <c r="AH486" s="54"/>
      <c r="AI486" s="54"/>
      <c r="AJ486" s="54"/>
      <c r="AK486" s="54"/>
      <c r="AL486" s="54"/>
      <c r="AM486" s="56"/>
      <c r="AN486" s="56"/>
      <c r="AO486" s="56"/>
      <c r="AP486" s="56"/>
      <c r="AQ486" s="56">
        <f t="shared" si="91"/>
        <v>0</v>
      </c>
      <c r="AR486" s="131">
        <f t="shared" si="92"/>
        <v>68</v>
      </c>
      <c r="AS486" s="98">
        <f t="shared" si="93"/>
        <v>0</v>
      </c>
      <c r="AT486" s="16"/>
      <c r="AU486" s="16"/>
      <c r="AV486" s="16"/>
    </row>
    <row r="487" spans="1:48" ht="12.75" customHeight="1">
      <c r="A487" s="139"/>
      <c r="B487" s="140"/>
      <c r="C487" s="130"/>
      <c r="D487" s="57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6"/>
      <c r="AN487" s="56"/>
      <c r="AO487" s="56"/>
      <c r="AP487" s="56"/>
      <c r="AQ487" s="56">
        <f t="shared" si="91"/>
        <v>0</v>
      </c>
      <c r="AR487" s="131">
        <f t="shared" si="92"/>
        <v>68</v>
      </c>
      <c r="AS487" s="98">
        <f t="shared" si="93"/>
        <v>0</v>
      </c>
      <c r="AT487" s="16"/>
      <c r="AU487" s="16"/>
      <c r="AV487" s="16"/>
    </row>
    <row r="488" spans="1:48" ht="12.75" customHeight="1">
      <c r="A488" s="139"/>
      <c r="B488" s="143" t="s">
        <v>113</v>
      </c>
      <c r="C488" s="130" t="s">
        <v>152</v>
      </c>
      <c r="D488" s="57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125" t="s">
        <v>153</v>
      </c>
      <c r="R488" s="55" t="s">
        <v>75</v>
      </c>
      <c r="S488" s="54"/>
      <c r="T488" s="54"/>
      <c r="U488" s="54"/>
      <c r="V488" s="54"/>
      <c r="W488" s="54"/>
      <c r="X488" s="54"/>
      <c r="Y488" s="54"/>
      <c r="Z488" s="54"/>
      <c r="AA488" s="54"/>
      <c r="AB488" s="55" t="s">
        <v>75</v>
      </c>
      <c r="AC488" s="54"/>
      <c r="AD488" s="54"/>
      <c r="AE488" s="54"/>
      <c r="AF488" s="54"/>
      <c r="AG488" s="54"/>
      <c r="AH488" s="54"/>
      <c r="AI488" s="54"/>
      <c r="AJ488" s="54"/>
      <c r="AK488" s="54"/>
      <c r="AL488" s="54"/>
      <c r="AM488" s="56"/>
      <c r="AN488" s="56"/>
      <c r="AO488" s="56"/>
      <c r="AP488" s="56"/>
      <c r="AQ488" s="56">
        <f t="shared" si="91"/>
        <v>3</v>
      </c>
      <c r="AR488" s="131">
        <f t="shared" ref="AR488:AR493" si="94">34*3</f>
        <v>102</v>
      </c>
      <c r="AS488" s="98">
        <f t="shared" si="93"/>
        <v>2.9411764705882353E-2</v>
      </c>
      <c r="AT488" s="16"/>
      <c r="AU488" s="16"/>
      <c r="AV488" s="16"/>
    </row>
    <row r="489" spans="1:48" ht="12.75" customHeight="1">
      <c r="A489" s="139"/>
      <c r="B489" s="139"/>
      <c r="C489" s="130"/>
      <c r="D489" s="100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  <c r="AE489" s="54"/>
      <c r="AF489" s="54"/>
      <c r="AG489" s="54"/>
      <c r="AH489" s="54"/>
      <c r="AI489" s="54"/>
      <c r="AJ489" s="54"/>
      <c r="AK489" s="54"/>
      <c r="AL489" s="54"/>
      <c r="AM489" s="56"/>
      <c r="AN489" s="56"/>
      <c r="AO489" s="56"/>
      <c r="AP489" s="56"/>
      <c r="AQ489" s="56">
        <f t="shared" si="91"/>
        <v>0</v>
      </c>
      <c r="AR489" s="131">
        <f t="shared" si="94"/>
        <v>102</v>
      </c>
      <c r="AS489" s="98">
        <f t="shared" si="93"/>
        <v>0</v>
      </c>
      <c r="AT489" s="16"/>
      <c r="AU489" s="16"/>
      <c r="AV489" s="16"/>
    </row>
    <row r="490" spans="1:48" ht="12.75" customHeight="1">
      <c r="A490" s="139"/>
      <c r="B490" s="140"/>
      <c r="C490" s="130"/>
      <c r="D490" s="57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  <c r="AE490" s="54"/>
      <c r="AF490" s="54"/>
      <c r="AG490" s="54"/>
      <c r="AH490" s="54"/>
      <c r="AI490" s="54"/>
      <c r="AJ490" s="54"/>
      <c r="AK490" s="54"/>
      <c r="AL490" s="54"/>
      <c r="AM490" s="56"/>
      <c r="AN490" s="56"/>
      <c r="AO490" s="56"/>
      <c r="AP490" s="56"/>
      <c r="AQ490" s="56">
        <f t="shared" si="91"/>
        <v>0</v>
      </c>
      <c r="AR490" s="131">
        <f t="shared" si="94"/>
        <v>102</v>
      </c>
      <c r="AS490" s="98">
        <f t="shared" si="93"/>
        <v>0</v>
      </c>
      <c r="AT490" s="16"/>
      <c r="AU490" s="16"/>
      <c r="AV490" s="16"/>
    </row>
    <row r="491" spans="1:48" ht="12.75" customHeight="1">
      <c r="A491" s="139"/>
      <c r="B491" s="143" t="s">
        <v>92</v>
      </c>
      <c r="C491" s="130" t="s">
        <v>152</v>
      </c>
      <c r="D491" s="100"/>
      <c r="E491" s="54"/>
      <c r="F491" s="54"/>
      <c r="G491" s="54"/>
      <c r="H491" s="54"/>
      <c r="I491" s="54"/>
      <c r="J491" s="55" t="s">
        <v>75</v>
      </c>
      <c r="K491" s="54"/>
      <c r="L491" s="54"/>
      <c r="M491" s="54"/>
      <c r="N491" s="54"/>
      <c r="O491" s="54"/>
      <c r="P491" s="54"/>
      <c r="Q491" s="55" t="s">
        <v>75</v>
      </c>
      <c r="R491" s="54"/>
      <c r="S491" s="54"/>
      <c r="T491" s="54"/>
      <c r="U491" s="54"/>
      <c r="V491" s="54"/>
      <c r="W491" s="54"/>
      <c r="X491" s="54"/>
      <c r="Y491" s="54"/>
      <c r="Z491" s="55" t="s">
        <v>75</v>
      </c>
      <c r="AA491" s="54"/>
      <c r="AB491" s="54"/>
      <c r="AC491" s="54"/>
      <c r="AD491" s="54"/>
      <c r="AE491" s="54"/>
      <c r="AF491" s="54"/>
      <c r="AG491" s="55" t="s">
        <v>75</v>
      </c>
      <c r="AH491" s="55" t="s">
        <v>75</v>
      </c>
      <c r="AI491" s="54"/>
      <c r="AJ491" s="54"/>
      <c r="AK491" s="54"/>
      <c r="AL491" s="54"/>
      <c r="AM491" s="56"/>
      <c r="AN491" s="56"/>
      <c r="AO491" s="56"/>
      <c r="AP491" s="56"/>
      <c r="AQ491" s="56">
        <f t="shared" si="91"/>
        <v>5</v>
      </c>
      <c r="AR491" s="131">
        <f t="shared" si="94"/>
        <v>102</v>
      </c>
      <c r="AS491" s="98">
        <f t="shared" si="93"/>
        <v>4.9019607843137254E-2</v>
      </c>
      <c r="AT491" s="16"/>
      <c r="AU491" s="16"/>
      <c r="AV491" s="16"/>
    </row>
    <row r="492" spans="1:48" ht="12.75" customHeight="1">
      <c r="A492" s="139"/>
      <c r="B492" s="139"/>
      <c r="C492" s="130"/>
      <c r="D492" s="57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  <c r="AE492" s="54"/>
      <c r="AF492" s="54"/>
      <c r="AG492" s="54"/>
      <c r="AH492" s="54"/>
      <c r="AI492" s="54"/>
      <c r="AJ492" s="54"/>
      <c r="AK492" s="54"/>
      <c r="AL492" s="54"/>
      <c r="AM492" s="56"/>
      <c r="AN492" s="56"/>
      <c r="AO492" s="56"/>
      <c r="AP492" s="56"/>
      <c r="AQ492" s="56">
        <f t="shared" si="91"/>
        <v>0</v>
      </c>
      <c r="AR492" s="131">
        <f t="shared" si="94"/>
        <v>102</v>
      </c>
      <c r="AS492" s="98">
        <f t="shared" si="93"/>
        <v>0</v>
      </c>
      <c r="AT492" s="16"/>
      <c r="AU492" s="16"/>
      <c r="AV492" s="16"/>
    </row>
    <row r="493" spans="1:48" ht="12.75" customHeight="1">
      <c r="A493" s="139"/>
      <c r="B493" s="140"/>
      <c r="C493" s="130"/>
      <c r="D493" s="57"/>
      <c r="E493" s="54"/>
      <c r="F493" s="54"/>
      <c r="G493" s="54"/>
      <c r="H493" s="54"/>
      <c r="I493" s="31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  <c r="AE493" s="54"/>
      <c r="AF493" s="54"/>
      <c r="AG493" s="54"/>
      <c r="AH493" s="54"/>
      <c r="AI493" s="54"/>
      <c r="AJ493" s="54"/>
      <c r="AK493" s="54"/>
      <c r="AL493" s="54"/>
      <c r="AM493" s="56"/>
      <c r="AN493" s="56"/>
      <c r="AO493" s="56"/>
      <c r="AP493" s="56"/>
      <c r="AQ493" s="56">
        <f t="shared" si="91"/>
        <v>0</v>
      </c>
      <c r="AR493" s="131">
        <f t="shared" si="94"/>
        <v>102</v>
      </c>
      <c r="AS493" s="98">
        <f t="shared" si="93"/>
        <v>0</v>
      </c>
      <c r="AT493" s="16"/>
      <c r="AU493" s="16"/>
      <c r="AV493" s="16"/>
    </row>
    <row r="494" spans="1:48" ht="12.75" customHeight="1">
      <c r="A494" s="139"/>
      <c r="B494" s="143" t="s">
        <v>149</v>
      </c>
      <c r="C494" s="130" t="s">
        <v>152</v>
      </c>
      <c r="D494" s="57"/>
      <c r="E494" s="54"/>
      <c r="F494" s="54"/>
      <c r="G494" s="54"/>
      <c r="H494" s="16"/>
      <c r="I494" s="31"/>
      <c r="J494" s="55" t="s">
        <v>75</v>
      </c>
      <c r="K494" s="54"/>
      <c r="L494" s="54"/>
      <c r="M494" s="55" t="s">
        <v>75</v>
      </c>
      <c r="N494" s="54"/>
      <c r="O494" s="54"/>
      <c r="P494" s="55" t="s">
        <v>75</v>
      </c>
      <c r="Q494" s="54"/>
      <c r="R494" s="54"/>
      <c r="S494" s="54"/>
      <c r="T494" s="54"/>
      <c r="U494" s="54"/>
      <c r="V494" s="55" t="s">
        <v>75</v>
      </c>
      <c r="W494" s="54"/>
      <c r="X494" s="54"/>
      <c r="Y494" s="55" t="s">
        <v>75</v>
      </c>
      <c r="Z494" s="54"/>
      <c r="AA494" s="54"/>
      <c r="AB494" s="54"/>
      <c r="AC494" s="54"/>
      <c r="AD494" s="55" t="s">
        <v>75</v>
      </c>
      <c r="AE494" s="54"/>
      <c r="AF494" s="54"/>
      <c r="AG494" s="54"/>
      <c r="AH494" s="55" t="s">
        <v>75</v>
      </c>
      <c r="AI494" s="54"/>
      <c r="AJ494" s="54"/>
      <c r="AK494" s="54"/>
      <c r="AL494" s="55" t="s">
        <v>75</v>
      </c>
      <c r="AM494" s="56"/>
      <c r="AN494" s="56"/>
      <c r="AO494" s="56"/>
      <c r="AP494" s="56"/>
      <c r="AQ494" s="56">
        <f t="shared" si="91"/>
        <v>8</v>
      </c>
      <c r="AR494" s="131">
        <f t="shared" ref="AR494:AR496" si="95">34*4</f>
        <v>136</v>
      </c>
      <c r="AS494" s="98">
        <f t="shared" si="93"/>
        <v>5.8823529411764705E-2</v>
      </c>
      <c r="AT494" s="16"/>
      <c r="AU494" s="16"/>
      <c r="AV494" s="16"/>
    </row>
    <row r="495" spans="1:48" ht="12.75" customHeight="1">
      <c r="A495" s="139"/>
      <c r="B495" s="139"/>
      <c r="C495" s="130"/>
      <c r="D495" s="120"/>
      <c r="E495" s="54"/>
      <c r="F495" s="54"/>
      <c r="G495" s="54"/>
      <c r="H495" s="31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  <c r="AE495" s="54"/>
      <c r="AF495" s="54"/>
      <c r="AG495" s="54"/>
      <c r="AH495" s="54"/>
      <c r="AI495" s="54"/>
      <c r="AJ495" s="54"/>
      <c r="AK495" s="54"/>
      <c r="AL495" s="54"/>
      <c r="AM495" s="56"/>
      <c r="AN495" s="56"/>
      <c r="AO495" s="56"/>
      <c r="AP495" s="56"/>
      <c r="AQ495" s="56">
        <f t="shared" si="91"/>
        <v>0</v>
      </c>
      <c r="AR495" s="131">
        <f t="shared" si="95"/>
        <v>136</v>
      </c>
      <c r="AS495" s="98">
        <f t="shared" si="93"/>
        <v>0</v>
      </c>
      <c r="AT495" s="16"/>
      <c r="AU495" s="16"/>
      <c r="AV495" s="16"/>
    </row>
    <row r="496" spans="1:48" ht="12.75" customHeight="1">
      <c r="A496" s="139"/>
      <c r="B496" s="140"/>
      <c r="C496" s="130"/>
      <c r="D496" s="57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  <c r="AE496" s="54"/>
      <c r="AF496" s="54"/>
      <c r="AG496" s="54"/>
      <c r="AH496" s="54"/>
      <c r="AI496" s="56"/>
      <c r="AJ496" s="56"/>
      <c r="AK496" s="54"/>
      <c r="AL496" s="54"/>
      <c r="AM496" s="56"/>
      <c r="AN496" s="56"/>
      <c r="AO496" s="56"/>
      <c r="AP496" s="56"/>
      <c r="AQ496" s="56">
        <f t="shared" si="91"/>
        <v>0</v>
      </c>
      <c r="AR496" s="131">
        <f t="shared" si="95"/>
        <v>136</v>
      </c>
      <c r="AS496" s="98">
        <f t="shared" si="93"/>
        <v>0</v>
      </c>
      <c r="AT496" s="16"/>
      <c r="AU496" s="16"/>
      <c r="AV496" s="16"/>
    </row>
    <row r="497" spans="1:48" ht="12.75" customHeight="1">
      <c r="A497" s="139"/>
      <c r="B497" s="143" t="s">
        <v>129</v>
      </c>
      <c r="C497" s="130" t="s">
        <v>152</v>
      </c>
      <c r="D497" s="57"/>
      <c r="E497" s="54"/>
      <c r="F497" s="54"/>
      <c r="G497" s="54"/>
      <c r="H497" s="54"/>
      <c r="I497" s="55" t="s">
        <v>75</v>
      </c>
      <c r="J497" s="54"/>
      <c r="K497" s="54"/>
      <c r="L497" s="54"/>
      <c r="M497" s="54"/>
      <c r="N497" s="55" t="s">
        <v>75</v>
      </c>
      <c r="O497" s="54"/>
      <c r="P497" s="54"/>
      <c r="Q497" s="54"/>
      <c r="R497" s="54"/>
      <c r="S497" s="54"/>
      <c r="T497" s="55" t="s">
        <v>75</v>
      </c>
      <c r="U497" s="54"/>
      <c r="V497" s="54"/>
      <c r="W497" s="54"/>
      <c r="X497" s="54"/>
      <c r="Y497" s="54"/>
      <c r="Z497" s="54"/>
      <c r="AA497" s="54"/>
      <c r="AB497" s="55" t="s">
        <v>75</v>
      </c>
      <c r="AC497" s="54"/>
      <c r="AD497" s="54"/>
      <c r="AE497" s="55" t="s">
        <v>75</v>
      </c>
      <c r="AF497" s="54"/>
      <c r="AG497" s="55" t="s">
        <v>75</v>
      </c>
      <c r="AH497" s="54"/>
      <c r="AI497" s="56"/>
      <c r="AJ497" s="106" t="s">
        <v>75</v>
      </c>
      <c r="AK497" s="54"/>
      <c r="AL497" s="54"/>
      <c r="AM497" s="56"/>
      <c r="AN497" s="56"/>
      <c r="AO497" s="56"/>
      <c r="AP497" s="56"/>
      <c r="AQ497" s="56">
        <f t="shared" si="91"/>
        <v>7</v>
      </c>
      <c r="AR497" s="131">
        <f t="shared" ref="AR497:AR499" si="96">34*3</f>
        <v>102</v>
      </c>
      <c r="AS497" s="98">
        <f t="shared" si="93"/>
        <v>6.8627450980392163E-2</v>
      </c>
      <c r="AT497" s="16"/>
      <c r="AU497" s="16"/>
      <c r="AV497" s="16"/>
    </row>
    <row r="498" spans="1:48" ht="12.75" customHeight="1">
      <c r="A498" s="139"/>
      <c r="B498" s="139"/>
      <c r="C498" s="130"/>
      <c r="D498" s="57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  <c r="AE498" s="54"/>
      <c r="AF498" s="54"/>
      <c r="AG498" s="54"/>
      <c r="AH498" s="54"/>
      <c r="AI498" s="56"/>
      <c r="AJ498" s="56"/>
      <c r="AK498" s="54"/>
      <c r="AL498" s="54"/>
      <c r="AM498" s="56"/>
      <c r="AN498" s="56"/>
      <c r="AO498" s="56"/>
      <c r="AP498" s="56"/>
      <c r="AQ498" s="56">
        <f t="shared" si="91"/>
        <v>0</v>
      </c>
      <c r="AR498" s="131">
        <f t="shared" si="96"/>
        <v>102</v>
      </c>
      <c r="AS498" s="98">
        <f t="shared" si="93"/>
        <v>0</v>
      </c>
      <c r="AT498" s="16"/>
      <c r="AU498" s="16"/>
      <c r="AV498" s="16"/>
    </row>
    <row r="499" spans="1:48" ht="12.75" customHeight="1">
      <c r="A499" s="139"/>
      <c r="B499" s="140"/>
      <c r="C499" s="130"/>
      <c r="D499" s="57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  <c r="AE499" s="54"/>
      <c r="AF499" s="54"/>
      <c r="AG499" s="54"/>
      <c r="AH499" s="54"/>
      <c r="AI499" s="56"/>
      <c r="AJ499" s="56"/>
      <c r="AK499" s="54"/>
      <c r="AL499" s="54"/>
      <c r="AM499" s="56"/>
      <c r="AN499" s="56"/>
      <c r="AO499" s="56"/>
      <c r="AP499" s="56"/>
      <c r="AQ499" s="56">
        <f t="shared" si="91"/>
        <v>0</v>
      </c>
      <c r="AR499" s="131">
        <f t="shared" si="96"/>
        <v>102</v>
      </c>
      <c r="AS499" s="98">
        <f t="shared" si="93"/>
        <v>0</v>
      </c>
      <c r="AT499" s="16"/>
      <c r="AU499" s="16"/>
      <c r="AV499" s="16"/>
    </row>
    <row r="500" spans="1:48" ht="12.75" customHeight="1">
      <c r="A500" s="139"/>
      <c r="B500" s="143" t="s">
        <v>130</v>
      </c>
      <c r="C500" s="130" t="s">
        <v>152</v>
      </c>
      <c r="D500" s="57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5" t="s">
        <v>79</v>
      </c>
      <c r="Q500" s="54"/>
      <c r="R500" s="54"/>
      <c r="S500" s="55" t="s">
        <v>79</v>
      </c>
      <c r="T500" s="55" t="s">
        <v>75</v>
      </c>
      <c r="U500" s="54"/>
      <c r="V500" s="54"/>
      <c r="W500" s="54"/>
      <c r="X500" s="55" t="s">
        <v>79</v>
      </c>
      <c r="Y500" s="54"/>
      <c r="Z500" s="54"/>
      <c r="AA500" s="54"/>
      <c r="AB500" s="54"/>
      <c r="AC500" s="54"/>
      <c r="AD500" s="54"/>
      <c r="AE500" s="54"/>
      <c r="AF500" s="54"/>
      <c r="AG500" s="54"/>
      <c r="AH500" s="54"/>
      <c r="AI500" s="56"/>
      <c r="AJ500" s="56"/>
      <c r="AK500" s="55" t="s">
        <v>75</v>
      </c>
      <c r="AL500" s="54"/>
      <c r="AM500" s="56"/>
      <c r="AN500" s="56"/>
      <c r="AO500" s="56"/>
      <c r="AP500" s="56"/>
      <c r="AQ500" s="56">
        <f t="shared" si="91"/>
        <v>5</v>
      </c>
      <c r="AR500" s="131">
        <f t="shared" ref="AR500:AR505" si="97">34*1</f>
        <v>34</v>
      </c>
      <c r="AS500" s="98">
        <f t="shared" si="93"/>
        <v>0.14705882352941177</v>
      </c>
      <c r="AT500" s="16"/>
      <c r="AU500" s="16"/>
      <c r="AV500" s="16"/>
    </row>
    <row r="501" spans="1:48" ht="12.75" customHeight="1">
      <c r="A501" s="139"/>
      <c r="B501" s="139"/>
      <c r="C501" s="130"/>
      <c r="D501" s="57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6"/>
      <c r="AJ501" s="56"/>
      <c r="AK501" s="54"/>
      <c r="AL501" s="54"/>
      <c r="AM501" s="56"/>
      <c r="AN501" s="56"/>
      <c r="AO501" s="56"/>
      <c r="AP501" s="56"/>
      <c r="AQ501" s="56">
        <f t="shared" si="91"/>
        <v>0</v>
      </c>
      <c r="AR501" s="131">
        <f t="shared" si="97"/>
        <v>34</v>
      </c>
      <c r="AS501" s="98">
        <f t="shared" si="93"/>
        <v>0</v>
      </c>
      <c r="AT501" s="16"/>
      <c r="AU501" s="16"/>
      <c r="AV501" s="16"/>
    </row>
    <row r="502" spans="1:48" ht="12.75" customHeight="1">
      <c r="A502" s="139"/>
      <c r="B502" s="140"/>
      <c r="C502" s="130"/>
      <c r="D502" s="57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6"/>
      <c r="AJ502" s="56"/>
      <c r="AK502" s="54"/>
      <c r="AL502" s="54"/>
      <c r="AM502" s="56"/>
      <c r="AN502" s="56"/>
      <c r="AO502" s="56"/>
      <c r="AP502" s="56"/>
      <c r="AQ502" s="56">
        <f t="shared" si="91"/>
        <v>0</v>
      </c>
      <c r="AR502" s="131">
        <f t="shared" si="97"/>
        <v>34</v>
      </c>
      <c r="AS502" s="98">
        <f t="shared" si="93"/>
        <v>0</v>
      </c>
      <c r="AT502" s="16"/>
      <c r="AU502" s="16"/>
      <c r="AV502" s="16"/>
    </row>
    <row r="503" spans="1:48" ht="12.75" customHeight="1">
      <c r="A503" s="139"/>
      <c r="B503" s="143" t="s">
        <v>131</v>
      </c>
      <c r="C503" s="130" t="s">
        <v>152</v>
      </c>
      <c r="D503" s="57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6"/>
      <c r="AJ503" s="56"/>
      <c r="AK503" s="54"/>
      <c r="AL503" s="54"/>
      <c r="AM503" s="56"/>
      <c r="AN503" s="56"/>
      <c r="AO503" s="56"/>
      <c r="AP503" s="56"/>
      <c r="AQ503" s="56">
        <f t="shared" si="91"/>
        <v>0</v>
      </c>
      <c r="AR503" s="131">
        <f t="shared" si="97"/>
        <v>34</v>
      </c>
      <c r="AS503" s="98">
        <f t="shared" si="93"/>
        <v>0</v>
      </c>
      <c r="AT503" s="16"/>
      <c r="AU503" s="16"/>
      <c r="AV503" s="16"/>
    </row>
    <row r="504" spans="1:48" ht="12.75" customHeight="1">
      <c r="A504" s="139"/>
      <c r="B504" s="139"/>
      <c r="C504" s="130"/>
      <c r="D504" s="57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  <c r="AE504" s="54"/>
      <c r="AF504" s="54"/>
      <c r="AG504" s="54"/>
      <c r="AH504" s="54"/>
      <c r="AI504" s="56"/>
      <c r="AJ504" s="56"/>
      <c r="AK504" s="54"/>
      <c r="AL504" s="54"/>
      <c r="AM504" s="56"/>
      <c r="AN504" s="56"/>
      <c r="AO504" s="56"/>
      <c r="AP504" s="56"/>
      <c r="AQ504" s="56">
        <f t="shared" si="91"/>
        <v>0</v>
      </c>
      <c r="AR504" s="131">
        <f t="shared" si="97"/>
        <v>34</v>
      </c>
      <c r="AS504" s="98">
        <f t="shared" si="93"/>
        <v>0</v>
      </c>
      <c r="AT504" s="16"/>
      <c r="AU504" s="16"/>
      <c r="AV504" s="16"/>
    </row>
    <row r="505" spans="1:48" ht="12.75" customHeight="1">
      <c r="A505" s="139"/>
      <c r="B505" s="144"/>
      <c r="C505" s="130"/>
      <c r="D505" s="57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  <c r="AE505" s="54"/>
      <c r="AF505" s="54"/>
      <c r="AG505" s="54"/>
      <c r="AH505" s="54"/>
      <c r="AI505" s="56"/>
      <c r="AJ505" s="56"/>
      <c r="AK505" s="54"/>
      <c r="AL505" s="54"/>
      <c r="AM505" s="56"/>
      <c r="AN505" s="56"/>
      <c r="AO505" s="56"/>
      <c r="AP505" s="56"/>
      <c r="AQ505" s="56">
        <f t="shared" si="91"/>
        <v>0</v>
      </c>
      <c r="AR505" s="131">
        <f t="shared" si="97"/>
        <v>34</v>
      </c>
      <c r="AS505" s="98">
        <f t="shared" si="93"/>
        <v>0</v>
      </c>
      <c r="AT505" s="16"/>
      <c r="AU505" s="16"/>
      <c r="AV505" s="16"/>
    </row>
    <row r="506" spans="1:48" ht="12.75" customHeight="1">
      <c r="A506" s="139"/>
      <c r="B506" s="143" t="s">
        <v>132</v>
      </c>
      <c r="C506" s="130" t="s">
        <v>152</v>
      </c>
      <c r="D506" s="57"/>
      <c r="E506" s="54"/>
      <c r="F506" s="54"/>
      <c r="G506" s="54"/>
      <c r="H506" s="54"/>
      <c r="I506" s="108" t="s">
        <v>75</v>
      </c>
      <c r="J506" s="54"/>
      <c r="K506" s="54"/>
      <c r="L506" s="54"/>
      <c r="M506" s="108" t="s">
        <v>75</v>
      </c>
      <c r="N506" s="54"/>
      <c r="O506" s="54"/>
      <c r="P506" s="54"/>
      <c r="Q506" s="54"/>
      <c r="R506" s="54"/>
      <c r="S506" s="54"/>
      <c r="T506" s="54"/>
      <c r="U506" s="54"/>
      <c r="V506" s="108" t="s">
        <v>75</v>
      </c>
      <c r="W506" s="54"/>
      <c r="X506" s="54"/>
      <c r="Y506" s="54"/>
      <c r="Z506" s="108" t="s">
        <v>75</v>
      </c>
      <c r="AA506" s="54"/>
      <c r="AB506" s="54"/>
      <c r="AC506" s="108" t="s">
        <v>75</v>
      </c>
      <c r="AD506" s="54"/>
      <c r="AE506" s="54"/>
      <c r="AF506" s="54"/>
      <c r="AG506" s="54"/>
      <c r="AH506" s="108" t="s">
        <v>75</v>
      </c>
      <c r="AI506" s="56"/>
      <c r="AJ506" s="56"/>
      <c r="AK506" s="54"/>
      <c r="AL506" s="54"/>
      <c r="AM506" s="56"/>
      <c r="AN506" s="56"/>
      <c r="AO506" s="56"/>
      <c r="AP506" s="56"/>
      <c r="AQ506" s="56">
        <f t="shared" si="91"/>
        <v>6</v>
      </c>
      <c r="AR506" s="131">
        <f t="shared" ref="AR506:AR508" si="98">34*2</f>
        <v>68</v>
      </c>
      <c r="AS506" s="98">
        <f t="shared" si="93"/>
        <v>8.8235294117647065E-2</v>
      </c>
      <c r="AT506" s="16"/>
      <c r="AU506" s="16"/>
      <c r="AV506" s="16"/>
    </row>
    <row r="507" spans="1:48" ht="12.75" customHeight="1">
      <c r="A507" s="139"/>
      <c r="B507" s="139"/>
      <c r="C507" s="130"/>
      <c r="D507" s="57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  <c r="AE507" s="54"/>
      <c r="AF507" s="54"/>
      <c r="AG507" s="54"/>
      <c r="AH507" s="54"/>
      <c r="AI507" s="56"/>
      <c r="AJ507" s="56"/>
      <c r="AK507" s="54"/>
      <c r="AL507" s="54"/>
      <c r="AM507" s="56"/>
      <c r="AN507" s="56"/>
      <c r="AO507" s="56"/>
      <c r="AP507" s="56"/>
      <c r="AQ507" s="56">
        <f t="shared" si="91"/>
        <v>0</v>
      </c>
      <c r="AR507" s="131">
        <f t="shared" si="98"/>
        <v>68</v>
      </c>
      <c r="AS507" s="98">
        <f t="shared" si="93"/>
        <v>0</v>
      </c>
      <c r="AT507" s="16"/>
      <c r="AU507" s="16"/>
      <c r="AV507" s="16"/>
    </row>
    <row r="508" spans="1:48" ht="12.75" customHeight="1">
      <c r="A508" s="139"/>
      <c r="B508" s="140"/>
      <c r="C508" s="130"/>
      <c r="D508" s="57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  <c r="AE508" s="54"/>
      <c r="AF508" s="54"/>
      <c r="AG508" s="54"/>
      <c r="AH508" s="54"/>
      <c r="AI508" s="56"/>
      <c r="AJ508" s="56"/>
      <c r="AK508" s="54"/>
      <c r="AL508" s="54"/>
      <c r="AM508" s="56"/>
      <c r="AN508" s="56"/>
      <c r="AO508" s="56"/>
      <c r="AP508" s="56"/>
      <c r="AQ508" s="56">
        <f t="shared" si="91"/>
        <v>0</v>
      </c>
      <c r="AR508" s="131">
        <f t="shared" si="98"/>
        <v>68</v>
      </c>
      <c r="AS508" s="98">
        <f t="shared" si="93"/>
        <v>0</v>
      </c>
      <c r="AT508" s="16"/>
      <c r="AU508" s="16"/>
      <c r="AV508" s="16"/>
    </row>
    <row r="509" spans="1:48" ht="12.75" customHeight="1">
      <c r="A509" s="139"/>
      <c r="B509" s="143" t="s">
        <v>138</v>
      </c>
      <c r="C509" s="130" t="s">
        <v>152</v>
      </c>
      <c r="D509" s="57"/>
      <c r="E509" s="54"/>
      <c r="F509" s="54"/>
      <c r="G509" s="54"/>
      <c r="H509" s="54"/>
      <c r="I509" s="54"/>
      <c r="J509" s="54"/>
      <c r="K509" s="108" t="s">
        <v>75</v>
      </c>
      <c r="L509" s="54"/>
      <c r="M509" s="54"/>
      <c r="N509" s="54"/>
      <c r="O509" s="54"/>
      <c r="P509" s="54"/>
      <c r="Q509" s="54"/>
      <c r="R509" s="108" t="s">
        <v>75</v>
      </c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  <c r="AE509" s="54"/>
      <c r="AF509" s="54"/>
      <c r="AG509" s="54"/>
      <c r="AH509" s="54"/>
      <c r="AI509" s="56"/>
      <c r="AJ509" s="56"/>
      <c r="AK509" s="54"/>
      <c r="AL509" s="54"/>
      <c r="AM509" s="56"/>
      <c r="AN509" s="56"/>
      <c r="AO509" s="56"/>
      <c r="AP509" s="56"/>
      <c r="AQ509" s="56">
        <f t="shared" si="91"/>
        <v>2</v>
      </c>
      <c r="AR509" s="131">
        <f t="shared" ref="AR509:AR514" si="99">34*1</f>
        <v>34</v>
      </c>
      <c r="AS509" s="98">
        <f t="shared" si="93"/>
        <v>5.8823529411764705E-2</v>
      </c>
      <c r="AT509" s="16"/>
      <c r="AU509" s="16"/>
      <c r="AV509" s="16"/>
    </row>
    <row r="510" spans="1:48" ht="12.75" customHeight="1">
      <c r="A510" s="139"/>
      <c r="B510" s="139"/>
      <c r="C510" s="130"/>
      <c r="D510" s="57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  <c r="AE510" s="54"/>
      <c r="AF510" s="54"/>
      <c r="AG510" s="54"/>
      <c r="AH510" s="54"/>
      <c r="AI510" s="56"/>
      <c r="AJ510" s="56"/>
      <c r="AK510" s="54"/>
      <c r="AL510" s="54"/>
      <c r="AM510" s="56"/>
      <c r="AN510" s="56"/>
      <c r="AO510" s="56"/>
      <c r="AP510" s="56"/>
      <c r="AQ510" s="56">
        <f t="shared" si="91"/>
        <v>0</v>
      </c>
      <c r="AR510" s="131">
        <f t="shared" si="99"/>
        <v>34</v>
      </c>
      <c r="AS510" s="98">
        <f t="shared" si="93"/>
        <v>0</v>
      </c>
      <c r="AT510" s="16"/>
      <c r="AU510" s="16"/>
      <c r="AV510" s="16"/>
    </row>
    <row r="511" spans="1:48" ht="12.75" customHeight="1">
      <c r="A511" s="139"/>
      <c r="B511" s="140"/>
      <c r="C511" s="130"/>
      <c r="D511" s="57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  <c r="AE511" s="54"/>
      <c r="AF511" s="54"/>
      <c r="AG511" s="54"/>
      <c r="AH511" s="54"/>
      <c r="AI511" s="56"/>
      <c r="AJ511" s="56"/>
      <c r="AK511" s="54"/>
      <c r="AL511" s="54"/>
      <c r="AM511" s="56"/>
      <c r="AN511" s="56"/>
      <c r="AO511" s="56"/>
      <c r="AP511" s="56"/>
      <c r="AQ511" s="56">
        <f t="shared" si="91"/>
        <v>0</v>
      </c>
      <c r="AR511" s="131">
        <f t="shared" si="99"/>
        <v>34</v>
      </c>
      <c r="AS511" s="98">
        <f t="shared" si="93"/>
        <v>0</v>
      </c>
      <c r="AT511" s="16"/>
      <c r="AU511" s="16"/>
      <c r="AV511" s="16"/>
    </row>
    <row r="512" spans="1:48" ht="12.75" customHeight="1">
      <c r="A512" s="139"/>
      <c r="B512" s="143" t="s">
        <v>117</v>
      </c>
      <c r="C512" s="130" t="s">
        <v>152</v>
      </c>
      <c r="D512" s="57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6"/>
      <c r="AJ512" s="56"/>
      <c r="AK512" s="81"/>
      <c r="AL512" s="54"/>
      <c r="AM512" s="56"/>
      <c r="AN512" s="56"/>
      <c r="AO512" s="56"/>
      <c r="AP512" s="56"/>
      <c r="AQ512" s="56">
        <f t="shared" si="91"/>
        <v>0</v>
      </c>
      <c r="AR512" s="131">
        <f t="shared" si="99"/>
        <v>34</v>
      </c>
      <c r="AS512" s="98">
        <f t="shared" si="93"/>
        <v>0</v>
      </c>
      <c r="AT512" s="16"/>
      <c r="AU512" s="16"/>
      <c r="AV512" s="16"/>
    </row>
    <row r="513" spans="1:48" ht="12.75" customHeight="1">
      <c r="A513" s="139"/>
      <c r="B513" s="139"/>
      <c r="C513" s="130"/>
      <c r="D513" s="57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  <c r="AE513" s="54"/>
      <c r="AF513" s="54"/>
      <c r="AG513" s="54"/>
      <c r="AH513" s="54"/>
      <c r="AI513" s="56"/>
      <c r="AJ513" s="56"/>
      <c r="AK513" s="54"/>
      <c r="AL513" s="54"/>
      <c r="AM513" s="56"/>
      <c r="AN513" s="56"/>
      <c r="AO513" s="56"/>
      <c r="AP513" s="56"/>
      <c r="AQ513" s="56">
        <f t="shared" si="91"/>
        <v>0</v>
      </c>
      <c r="AR513" s="131">
        <f t="shared" si="99"/>
        <v>34</v>
      </c>
      <c r="AS513" s="98">
        <f t="shared" si="93"/>
        <v>0</v>
      </c>
      <c r="AT513" s="16"/>
      <c r="AU513" s="16"/>
      <c r="AV513" s="16"/>
    </row>
    <row r="514" spans="1:48" ht="12.75" customHeight="1">
      <c r="A514" s="139"/>
      <c r="B514" s="140"/>
      <c r="C514" s="130"/>
      <c r="D514" s="57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  <c r="AE514" s="54"/>
      <c r="AF514" s="54"/>
      <c r="AG514" s="54"/>
      <c r="AH514" s="54"/>
      <c r="AI514" s="56"/>
      <c r="AJ514" s="56"/>
      <c r="AK514" s="54"/>
      <c r="AL514" s="54"/>
      <c r="AM514" s="56"/>
      <c r="AN514" s="56"/>
      <c r="AO514" s="56"/>
      <c r="AP514" s="56"/>
      <c r="AQ514" s="56">
        <f t="shared" si="91"/>
        <v>0</v>
      </c>
      <c r="AR514" s="131">
        <f t="shared" si="99"/>
        <v>34</v>
      </c>
      <c r="AS514" s="98">
        <f t="shared" si="93"/>
        <v>0</v>
      </c>
      <c r="AT514" s="16"/>
      <c r="AU514" s="16"/>
      <c r="AV514" s="16"/>
    </row>
    <row r="515" spans="1:48" ht="12.75" customHeight="1">
      <c r="A515" s="139"/>
      <c r="B515" s="143" t="s">
        <v>115</v>
      </c>
      <c r="C515" s="130" t="s">
        <v>152</v>
      </c>
      <c r="D515" s="57"/>
      <c r="E515" s="54"/>
      <c r="F515" s="54"/>
      <c r="G515" s="54"/>
      <c r="H515" s="54"/>
      <c r="I515" s="54"/>
      <c r="J515" s="54"/>
      <c r="K515" s="54"/>
      <c r="L515" s="96" t="s">
        <v>75</v>
      </c>
      <c r="M515" s="54"/>
      <c r="N515" s="54"/>
      <c r="O515" s="54"/>
      <c r="P515" s="96" t="s">
        <v>75</v>
      </c>
      <c r="Q515" s="54"/>
      <c r="R515" s="54"/>
      <c r="S515" s="54"/>
      <c r="T515" s="54"/>
      <c r="U515" s="54"/>
      <c r="V515" s="96" t="s">
        <v>75</v>
      </c>
      <c r="W515" s="54"/>
      <c r="X515" s="54"/>
      <c r="Y515" s="54"/>
      <c r="Z515" s="54"/>
      <c r="AA515" s="54"/>
      <c r="AB515" s="54"/>
      <c r="AC515" s="54"/>
      <c r="AD515" s="54"/>
      <c r="AE515" s="96" t="s">
        <v>75</v>
      </c>
      <c r="AF515" s="54"/>
      <c r="AG515" s="54"/>
      <c r="AH515" s="54"/>
      <c r="AI515" s="56"/>
      <c r="AJ515" s="56"/>
      <c r="AK515" s="54"/>
      <c r="AL515" s="54"/>
      <c r="AM515" s="56"/>
      <c r="AN515" s="56"/>
      <c r="AO515" s="56"/>
      <c r="AP515" s="56"/>
      <c r="AQ515" s="56">
        <f t="shared" si="91"/>
        <v>4</v>
      </c>
      <c r="AR515" s="131">
        <f t="shared" ref="AR515:AR517" si="100">34*2</f>
        <v>68</v>
      </c>
      <c r="AS515" s="98">
        <f t="shared" si="93"/>
        <v>5.8823529411764705E-2</v>
      </c>
      <c r="AT515" s="16"/>
      <c r="AU515" s="16"/>
      <c r="AV515" s="16"/>
    </row>
    <row r="516" spans="1:48" ht="12.75" customHeight="1">
      <c r="A516" s="139"/>
      <c r="B516" s="139"/>
      <c r="C516" s="130"/>
      <c r="D516" s="57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  <c r="AE516" s="54"/>
      <c r="AF516" s="54"/>
      <c r="AG516" s="54"/>
      <c r="AH516" s="54"/>
      <c r="AI516" s="56"/>
      <c r="AJ516" s="56"/>
      <c r="AK516" s="54"/>
      <c r="AL516" s="54"/>
      <c r="AM516" s="56"/>
      <c r="AN516" s="56"/>
      <c r="AO516" s="56"/>
      <c r="AP516" s="56"/>
      <c r="AQ516" s="56">
        <f t="shared" si="91"/>
        <v>0</v>
      </c>
      <c r="AR516" s="131">
        <f t="shared" si="100"/>
        <v>68</v>
      </c>
      <c r="AS516" s="98">
        <f t="shared" si="93"/>
        <v>0</v>
      </c>
      <c r="AT516" s="16"/>
      <c r="AU516" s="16"/>
      <c r="AV516" s="16"/>
    </row>
    <row r="517" spans="1:48" ht="12.75" customHeight="1">
      <c r="A517" s="139"/>
      <c r="B517" s="140"/>
      <c r="C517" s="130"/>
      <c r="D517" s="57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  <c r="AE517" s="54"/>
      <c r="AF517" s="54"/>
      <c r="AG517" s="54"/>
      <c r="AH517" s="54"/>
      <c r="AI517" s="56"/>
      <c r="AJ517" s="56"/>
      <c r="AK517" s="54"/>
      <c r="AL517" s="54"/>
      <c r="AM517" s="56"/>
      <c r="AN517" s="56"/>
      <c r="AO517" s="56"/>
      <c r="AP517" s="56"/>
      <c r="AQ517" s="56">
        <f t="shared" si="91"/>
        <v>0</v>
      </c>
      <c r="AR517" s="131">
        <f t="shared" si="100"/>
        <v>68</v>
      </c>
      <c r="AS517" s="98">
        <f t="shared" si="93"/>
        <v>0</v>
      </c>
      <c r="AT517" s="16"/>
      <c r="AU517" s="16"/>
      <c r="AV517" s="16"/>
    </row>
    <row r="518" spans="1:48" ht="12.75" customHeight="1">
      <c r="A518" s="139"/>
      <c r="B518" s="143" t="s">
        <v>146</v>
      </c>
      <c r="C518" s="130" t="s">
        <v>152</v>
      </c>
      <c r="D518" s="57"/>
      <c r="E518" s="54"/>
      <c r="F518" s="54"/>
      <c r="G518" s="54"/>
      <c r="H518" s="54"/>
      <c r="I518" s="54"/>
      <c r="J518" s="54"/>
      <c r="K518" s="96" t="s">
        <v>75</v>
      </c>
      <c r="L518" s="88"/>
      <c r="M518" s="54"/>
      <c r="N518" s="54"/>
      <c r="O518" s="54"/>
      <c r="P518" s="54"/>
      <c r="Q518" s="54"/>
      <c r="R518" s="54"/>
      <c r="S518" s="54"/>
      <c r="T518" s="54"/>
      <c r="U518" s="96" t="s">
        <v>75</v>
      </c>
      <c r="V518" s="54"/>
      <c r="W518" s="54"/>
      <c r="X518" s="54"/>
      <c r="Y518" s="54"/>
      <c r="Z518" s="54"/>
      <c r="AA518" s="54"/>
      <c r="AB518" s="54"/>
      <c r="AC518" s="54"/>
      <c r="AD518" s="54"/>
      <c r="AE518" s="54"/>
      <c r="AF518" s="54"/>
      <c r="AG518" s="54"/>
      <c r="AH518" s="54"/>
      <c r="AI518" s="56"/>
      <c r="AJ518" s="56"/>
      <c r="AK518" s="96" t="s">
        <v>75</v>
      </c>
      <c r="AL518" s="54"/>
      <c r="AM518" s="56"/>
      <c r="AN518" s="56"/>
      <c r="AO518" s="56"/>
      <c r="AP518" s="56"/>
      <c r="AQ518" s="56">
        <f t="shared" si="91"/>
        <v>3</v>
      </c>
      <c r="AR518" s="131">
        <f t="shared" ref="AR518:AR520" si="101">34*1.5</f>
        <v>51</v>
      </c>
      <c r="AS518" s="98">
        <f t="shared" si="93"/>
        <v>5.8823529411764705E-2</v>
      </c>
      <c r="AT518" s="16"/>
      <c r="AU518" s="16"/>
      <c r="AV518" s="16"/>
    </row>
    <row r="519" spans="1:48" ht="12.75" customHeight="1">
      <c r="A519" s="139"/>
      <c r="B519" s="139"/>
      <c r="C519" s="130"/>
      <c r="D519" s="57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  <c r="AE519" s="54"/>
      <c r="AF519" s="54"/>
      <c r="AG519" s="54"/>
      <c r="AH519" s="54"/>
      <c r="AI519" s="56"/>
      <c r="AJ519" s="56"/>
      <c r="AK519" s="54"/>
      <c r="AL519" s="54"/>
      <c r="AM519" s="56"/>
      <c r="AN519" s="56"/>
      <c r="AO519" s="56"/>
      <c r="AP519" s="56"/>
      <c r="AQ519" s="56">
        <f t="shared" si="91"/>
        <v>0</v>
      </c>
      <c r="AR519" s="131">
        <f t="shared" si="101"/>
        <v>51</v>
      </c>
      <c r="AS519" s="98">
        <f t="shared" si="93"/>
        <v>0</v>
      </c>
      <c r="AT519" s="16"/>
      <c r="AU519" s="16"/>
      <c r="AV519" s="16"/>
    </row>
    <row r="520" spans="1:48" ht="12.75" customHeight="1">
      <c r="A520" s="139"/>
      <c r="B520" s="140"/>
      <c r="C520" s="130"/>
      <c r="D520" s="57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  <c r="AE520" s="54"/>
      <c r="AF520" s="54"/>
      <c r="AG520" s="54"/>
      <c r="AH520" s="54"/>
      <c r="AI520" s="56"/>
      <c r="AJ520" s="56"/>
      <c r="AK520" s="54"/>
      <c r="AL520" s="54"/>
      <c r="AM520" s="56"/>
      <c r="AN520" s="56"/>
      <c r="AO520" s="56"/>
      <c r="AP520" s="56"/>
      <c r="AQ520" s="56">
        <f t="shared" si="91"/>
        <v>0</v>
      </c>
      <c r="AR520" s="131">
        <f t="shared" si="101"/>
        <v>51</v>
      </c>
      <c r="AS520" s="98">
        <f t="shared" si="93"/>
        <v>0</v>
      </c>
      <c r="AT520" s="16"/>
      <c r="AU520" s="16"/>
      <c r="AV520" s="16"/>
    </row>
    <row r="521" spans="1:48" ht="12.75" customHeight="1">
      <c r="A521" s="139"/>
      <c r="B521" s="143" t="s">
        <v>116</v>
      </c>
      <c r="C521" s="130" t="s">
        <v>152</v>
      </c>
      <c r="D521" s="57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  <c r="AE521" s="54"/>
      <c r="AF521" s="54"/>
      <c r="AG521" s="54"/>
      <c r="AH521" s="54"/>
      <c r="AI521" s="56"/>
      <c r="AJ521" s="56"/>
      <c r="AK521" s="55" t="s">
        <v>75</v>
      </c>
      <c r="AL521" s="54"/>
      <c r="AM521" s="56"/>
      <c r="AN521" s="56"/>
      <c r="AO521" s="56"/>
      <c r="AP521" s="56"/>
      <c r="AQ521" s="56">
        <f t="shared" si="91"/>
        <v>1</v>
      </c>
      <c r="AR521" s="131">
        <f t="shared" ref="AR521:AR526" si="102">34*1</f>
        <v>34</v>
      </c>
      <c r="AS521" s="98">
        <f t="shared" si="93"/>
        <v>2.9411764705882353E-2</v>
      </c>
      <c r="AT521" s="16"/>
      <c r="AU521" s="16"/>
      <c r="AV521" s="16"/>
    </row>
    <row r="522" spans="1:48" ht="12.75" customHeight="1">
      <c r="A522" s="139"/>
      <c r="B522" s="139"/>
      <c r="C522" s="130"/>
      <c r="D522" s="57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6"/>
      <c r="AJ522" s="56"/>
      <c r="AK522" s="54"/>
      <c r="AL522" s="54"/>
      <c r="AM522" s="56"/>
      <c r="AN522" s="56"/>
      <c r="AO522" s="56"/>
      <c r="AP522" s="56"/>
      <c r="AQ522" s="56">
        <f t="shared" si="91"/>
        <v>0</v>
      </c>
      <c r="AR522" s="131">
        <f t="shared" si="102"/>
        <v>34</v>
      </c>
      <c r="AS522" s="98">
        <f t="shared" si="93"/>
        <v>0</v>
      </c>
      <c r="AT522" s="16"/>
      <c r="AU522" s="16"/>
      <c r="AV522" s="16"/>
    </row>
    <row r="523" spans="1:48" ht="12.75" customHeight="1">
      <c r="A523" s="139"/>
      <c r="B523" s="140"/>
      <c r="C523" s="130"/>
      <c r="D523" s="57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  <c r="AE523" s="54"/>
      <c r="AF523" s="54"/>
      <c r="AG523" s="54"/>
      <c r="AH523" s="54"/>
      <c r="AI523" s="56"/>
      <c r="AJ523" s="56"/>
      <c r="AK523" s="54"/>
      <c r="AL523" s="54"/>
      <c r="AM523" s="56"/>
      <c r="AN523" s="56"/>
      <c r="AO523" s="56"/>
      <c r="AP523" s="56"/>
      <c r="AQ523" s="56">
        <f t="shared" si="91"/>
        <v>0</v>
      </c>
      <c r="AR523" s="131">
        <f t="shared" si="102"/>
        <v>34</v>
      </c>
      <c r="AS523" s="98">
        <f t="shared" si="93"/>
        <v>0</v>
      </c>
      <c r="AT523" s="16"/>
      <c r="AU523" s="16"/>
      <c r="AV523" s="16"/>
    </row>
    <row r="524" spans="1:48" ht="12.75" customHeight="1">
      <c r="A524" s="139"/>
      <c r="B524" s="143" t="s">
        <v>139</v>
      </c>
      <c r="C524" s="130" t="s">
        <v>152</v>
      </c>
      <c r="D524" s="57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  <c r="AE524" s="54"/>
      <c r="AF524" s="54"/>
      <c r="AG524" s="54"/>
      <c r="AH524" s="54"/>
      <c r="AI524" s="56"/>
      <c r="AJ524" s="56"/>
      <c r="AK524" s="54"/>
      <c r="AL524" s="54"/>
      <c r="AM524" s="56"/>
      <c r="AN524" s="56"/>
      <c r="AO524" s="56"/>
      <c r="AP524" s="56"/>
      <c r="AQ524" s="56">
        <f t="shared" si="91"/>
        <v>0</v>
      </c>
      <c r="AR524" s="131">
        <f t="shared" si="102"/>
        <v>34</v>
      </c>
      <c r="AS524" s="98">
        <f t="shared" si="93"/>
        <v>0</v>
      </c>
      <c r="AT524" s="16"/>
      <c r="AU524" s="16"/>
      <c r="AV524" s="16"/>
    </row>
    <row r="525" spans="1:48" ht="12.75" customHeight="1">
      <c r="A525" s="139"/>
      <c r="B525" s="139"/>
      <c r="C525" s="130"/>
      <c r="D525" s="57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  <c r="AE525" s="54"/>
      <c r="AF525" s="54"/>
      <c r="AG525" s="54"/>
      <c r="AH525" s="54"/>
      <c r="AI525" s="56"/>
      <c r="AJ525" s="56"/>
      <c r="AK525" s="54"/>
      <c r="AL525" s="54"/>
      <c r="AM525" s="56"/>
      <c r="AN525" s="56"/>
      <c r="AO525" s="56"/>
      <c r="AP525" s="56"/>
      <c r="AQ525" s="56">
        <f t="shared" si="91"/>
        <v>0</v>
      </c>
      <c r="AR525" s="131">
        <f t="shared" si="102"/>
        <v>34</v>
      </c>
      <c r="AS525" s="98">
        <f t="shared" si="93"/>
        <v>0</v>
      </c>
      <c r="AT525" s="16"/>
      <c r="AU525" s="16"/>
      <c r="AV525" s="16"/>
    </row>
    <row r="526" spans="1:48" ht="12.75" customHeight="1">
      <c r="A526" s="139"/>
      <c r="B526" s="140"/>
      <c r="C526" s="130"/>
      <c r="D526" s="57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  <c r="AE526" s="54"/>
      <c r="AF526" s="54"/>
      <c r="AG526" s="54"/>
      <c r="AH526" s="54"/>
      <c r="AI526" s="56"/>
      <c r="AJ526" s="56"/>
      <c r="AK526" s="54"/>
      <c r="AL526" s="54"/>
      <c r="AM526" s="56"/>
      <c r="AN526" s="56"/>
      <c r="AO526" s="56"/>
      <c r="AP526" s="56"/>
      <c r="AQ526" s="56">
        <f t="shared" si="91"/>
        <v>0</v>
      </c>
      <c r="AR526" s="131">
        <f t="shared" si="102"/>
        <v>34</v>
      </c>
      <c r="AS526" s="98">
        <f t="shared" si="93"/>
        <v>0</v>
      </c>
      <c r="AT526" s="16"/>
      <c r="AU526" s="16"/>
      <c r="AV526" s="16"/>
    </row>
    <row r="527" spans="1:48" ht="12.75" customHeight="1">
      <c r="A527" s="139"/>
      <c r="B527" s="143" t="s">
        <v>85</v>
      </c>
      <c r="C527" s="130" t="s">
        <v>152</v>
      </c>
      <c r="D527" s="57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  <c r="AE527" s="54"/>
      <c r="AF527" s="54"/>
      <c r="AG527" s="54"/>
      <c r="AH527" s="54"/>
      <c r="AI527" s="56"/>
      <c r="AJ527" s="56"/>
      <c r="AK527" s="54"/>
      <c r="AL527" s="54"/>
      <c r="AM527" s="56"/>
      <c r="AN527" s="56"/>
      <c r="AO527" s="56"/>
      <c r="AP527" s="56"/>
      <c r="AQ527" s="56">
        <f t="shared" si="91"/>
        <v>0</v>
      </c>
      <c r="AR527" s="131">
        <f t="shared" ref="AR527:AR529" si="103">34*2</f>
        <v>68</v>
      </c>
      <c r="AS527" s="98">
        <f t="shared" si="93"/>
        <v>0</v>
      </c>
      <c r="AT527" s="16"/>
      <c r="AU527" s="16"/>
      <c r="AV527" s="16"/>
    </row>
    <row r="528" spans="1:48" ht="12.75" customHeight="1">
      <c r="A528" s="139"/>
      <c r="B528" s="139"/>
      <c r="C528" s="130"/>
      <c r="D528" s="57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  <c r="AE528" s="54"/>
      <c r="AF528" s="54"/>
      <c r="AG528" s="54"/>
      <c r="AH528" s="54"/>
      <c r="AI528" s="56"/>
      <c r="AJ528" s="56"/>
      <c r="AK528" s="54"/>
      <c r="AL528" s="54"/>
      <c r="AM528" s="56"/>
      <c r="AN528" s="56"/>
      <c r="AO528" s="56"/>
      <c r="AP528" s="56"/>
      <c r="AQ528" s="56">
        <f t="shared" si="91"/>
        <v>0</v>
      </c>
      <c r="AR528" s="131">
        <f t="shared" si="103"/>
        <v>68</v>
      </c>
      <c r="AS528" s="98">
        <f t="shared" si="93"/>
        <v>0</v>
      </c>
      <c r="AT528" s="16"/>
      <c r="AU528" s="16"/>
      <c r="AV528" s="16"/>
    </row>
    <row r="529" spans="1:48" ht="12.75" customHeight="1">
      <c r="A529" s="140"/>
      <c r="B529" s="140"/>
      <c r="C529" s="130"/>
      <c r="D529" s="57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  <c r="AE529" s="54"/>
      <c r="AF529" s="54"/>
      <c r="AG529" s="54"/>
      <c r="AH529" s="54"/>
      <c r="AI529" s="56"/>
      <c r="AJ529" s="56"/>
      <c r="AK529" s="54"/>
      <c r="AL529" s="54"/>
      <c r="AM529" s="56"/>
      <c r="AN529" s="56"/>
      <c r="AO529" s="56"/>
      <c r="AP529" s="56"/>
      <c r="AQ529" s="56">
        <f t="shared" si="91"/>
        <v>0</v>
      </c>
      <c r="AR529" s="131">
        <f t="shared" si="103"/>
        <v>68</v>
      </c>
      <c r="AS529" s="98">
        <f t="shared" si="93"/>
        <v>0</v>
      </c>
      <c r="AT529" s="16"/>
      <c r="AU529" s="16"/>
      <c r="AV529" s="16"/>
    </row>
    <row r="530" spans="1:48" ht="18.75" customHeight="1">
      <c r="A530" s="62"/>
      <c r="B530" s="86"/>
      <c r="C530" s="86"/>
      <c r="D530" s="86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  <c r="AK530" s="61"/>
      <c r="AL530" s="61"/>
      <c r="AM530" s="62"/>
      <c r="AN530" s="62"/>
      <c r="AO530" s="62"/>
      <c r="AP530" s="62"/>
      <c r="AQ530" s="62"/>
      <c r="AR530" s="62"/>
      <c r="AS530" s="62"/>
      <c r="AT530" s="16"/>
      <c r="AU530" s="16"/>
      <c r="AV530" s="16"/>
    </row>
    <row r="531" spans="1:48" ht="12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</row>
    <row r="532" spans="1:48" ht="12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</row>
    <row r="533" spans="1:48" ht="12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</row>
    <row r="534" spans="1:48" ht="12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</row>
    <row r="535" spans="1:48" ht="12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</row>
    <row r="536" spans="1:48" ht="12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</row>
    <row r="537" spans="1:48" ht="12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</row>
    <row r="538" spans="1:48" ht="12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</row>
    <row r="539" spans="1:48" ht="12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</row>
    <row r="540" spans="1:48" ht="12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</row>
    <row r="541" spans="1:48" ht="12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</row>
    <row r="542" spans="1:48" ht="12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</row>
    <row r="543" spans="1:48" ht="12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</row>
    <row r="544" spans="1:48" ht="12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</row>
    <row r="545" spans="1:48" ht="12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</row>
    <row r="546" spans="1:48" ht="12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</row>
    <row r="547" spans="1:48" ht="12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</row>
    <row r="548" spans="1:48" ht="12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</row>
    <row r="549" spans="1:48" ht="12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</row>
    <row r="550" spans="1:48" ht="12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</row>
    <row r="551" spans="1:48" ht="12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</row>
    <row r="552" spans="1:48" ht="12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</row>
    <row r="553" spans="1:48" ht="12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</row>
    <row r="554" spans="1:48" ht="12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</row>
    <row r="555" spans="1:48" ht="12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</row>
    <row r="556" spans="1:48" ht="12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</row>
    <row r="557" spans="1:48" ht="12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</row>
    <row r="558" spans="1:48" ht="12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</row>
    <row r="559" spans="1:48" ht="12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</row>
    <row r="560" spans="1:48" ht="12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</row>
    <row r="561" spans="1:48" ht="12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</row>
    <row r="562" spans="1:48" ht="12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</row>
    <row r="563" spans="1:48" ht="12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</row>
    <row r="564" spans="1:48" ht="12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</row>
    <row r="565" spans="1:48" ht="12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</row>
    <row r="566" spans="1:48" ht="12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</row>
    <row r="567" spans="1:48" ht="12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</row>
    <row r="568" spans="1:48" ht="12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</row>
    <row r="569" spans="1:48" ht="12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</row>
    <row r="570" spans="1:48" ht="12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</row>
    <row r="571" spans="1:48" ht="12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</row>
    <row r="572" spans="1:48" ht="12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</row>
    <row r="573" spans="1:48" ht="12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</row>
    <row r="574" spans="1:48" ht="12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</row>
    <row r="575" spans="1:48" ht="12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</row>
    <row r="576" spans="1:48" ht="12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</row>
    <row r="577" spans="1:48" ht="12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</row>
    <row r="578" spans="1:48" ht="12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</row>
    <row r="579" spans="1:48" ht="12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</row>
    <row r="580" spans="1:48" ht="12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</row>
    <row r="581" spans="1:48" ht="12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</row>
    <row r="582" spans="1:48" ht="12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</row>
    <row r="583" spans="1:48" ht="12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</row>
    <row r="584" spans="1:48" ht="12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</row>
    <row r="585" spans="1:48" ht="12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</row>
    <row r="586" spans="1:48" ht="12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</row>
    <row r="587" spans="1:48" ht="12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</row>
    <row r="588" spans="1:48" ht="12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</row>
    <row r="589" spans="1:48" ht="12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</row>
    <row r="590" spans="1:48" ht="12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</row>
    <row r="591" spans="1:48" ht="12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</row>
    <row r="592" spans="1:48" ht="12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</row>
    <row r="593" spans="1:48" ht="12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</row>
    <row r="594" spans="1:48" ht="12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</row>
    <row r="595" spans="1:48" ht="12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</row>
    <row r="596" spans="1:48" ht="12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</row>
    <row r="597" spans="1:48" ht="12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</row>
    <row r="598" spans="1:48" ht="12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</row>
    <row r="599" spans="1:48" ht="12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</row>
    <row r="600" spans="1:48" ht="12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</row>
    <row r="601" spans="1:48" ht="12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</row>
    <row r="602" spans="1:48" ht="12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</row>
    <row r="603" spans="1:48" ht="12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</row>
    <row r="604" spans="1:48" ht="12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</row>
    <row r="605" spans="1:48" ht="12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</row>
    <row r="606" spans="1:48" ht="12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</row>
    <row r="607" spans="1:48" ht="12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</row>
    <row r="608" spans="1:48" ht="12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</row>
    <row r="609" spans="1:48" ht="12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</row>
    <row r="610" spans="1:48" ht="12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</row>
    <row r="611" spans="1:48" ht="12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</row>
    <row r="612" spans="1:48" ht="12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</row>
    <row r="613" spans="1:48" ht="12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</row>
    <row r="614" spans="1:48" ht="12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</row>
    <row r="615" spans="1:48" ht="12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</row>
    <row r="616" spans="1:48" ht="12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</row>
    <row r="617" spans="1:48" ht="12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</row>
    <row r="618" spans="1:48" ht="12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</row>
    <row r="619" spans="1:48" ht="12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</row>
    <row r="620" spans="1:48" ht="12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</row>
    <row r="621" spans="1:48" ht="12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</row>
    <row r="622" spans="1:48" ht="12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</row>
    <row r="623" spans="1:48" ht="12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</row>
    <row r="624" spans="1:48" ht="12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</row>
    <row r="625" spans="1:48" ht="12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</row>
    <row r="626" spans="1:48" ht="12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</row>
    <row r="627" spans="1:48" ht="12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</row>
    <row r="628" spans="1:48" ht="12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</row>
    <row r="629" spans="1:48" ht="12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</row>
    <row r="630" spans="1:48" ht="12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</row>
    <row r="631" spans="1:48" ht="12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</row>
    <row r="632" spans="1:48" ht="12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</row>
    <row r="633" spans="1:48" ht="12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</row>
    <row r="634" spans="1:48" ht="12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</row>
    <row r="635" spans="1:48" ht="12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</row>
    <row r="636" spans="1:48" ht="12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</row>
    <row r="637" spans="1:48" ht="12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</row>
    <row r="638" spans="1:48" ht="12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</row>
    <row r="639" spans="1:48" ht="12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</row>
    <row r="640" spans="1:48" ht="12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</row>
    <row r="641" spans="1:48" ht="12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</row>
    <row r="642" spans="1:48" ht="12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</row>
    <row r="643" spans="1:48" ht="12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</row>
    <row r="644" spans="1:48" ht="12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</row>
    <row r="645" spans="1:48" ht="12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</row>
    <row r="646" spans="1:48" ht="12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</row>
    <row r="647" spans="1:48" ht="12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</row>
    <row r="648" spans="1:48" ht="12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</row>
    <row r="649" spans="1:48" ht="12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</row>
    <row r="650" spans="1:48" ht="12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</row>
    <row r="651" spans="1:48" ht="12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</row>
    <row r="652" spans="1:48" ht="12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</row>
    <row r="653" spans="1:48" ht="12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</row>
    <row r="654" spans="1:48" ht="12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</row>
    <row r="655" spans="1:48" ht="12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</row>
    <row r="656" spans="1:48" ht="12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</row>
    <row r="657" spans="1:48" ht="12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</row>
    <row r="658" spans="1:48" ht="12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</row>
    <row r="659" spans="1:48" ht="12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</row>
    <row r="660" spans="1:48" ht="12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</row>
    <row r="661" spans="1:48" ht="12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</row>
    <row r="662" spans="1:48" ht="12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</row>
    <row r="663" spans="1:48" ht="12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</row>
    <row r="664" spans="1:48" ht="12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</row>
    <row r="665" spans="1:48" ht="12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</row>
    <row r="666" spans="1:48" ht="12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</row>
    <row r="667" spans="1:48" ht="12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</row>
    <row r="668" spans="1:48" ht="12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</row>
    <row r="669" spans="1:48" ht="12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</row>
    <row r="670" spans="1:48" ht="12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</row>
    <row r="671" spans="1:48" ht="12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</row>
    <row r="672" spans="1:48" ht="12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</row>
    <row r="673" spans="1:48" ht="12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</row>
    <row r="674" spans="1:48" ht="12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</row>
    <row r="675" spans="1:48" ht="12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</row>
    <row r="676" spans="1:48" ht="12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</row>
    <row r="677" spans="1:48" ht="12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</row>
    <row r="678" spans="1:48" ht="12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</row>
    <row r="679" spans="1:48" ht="12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</row>
    <row r="680" spans="1:48" ht="12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</row>
    <row r="681" spans="1:48" ht="12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</row>
    <row r="682" spans="1:48" ht="12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</row>
    <row r="683" spans="1:48" ht="12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</row>
    <row r="684" spans="1:48" ht="12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</row>
    <row r="685" spans="1:48" ht="12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</row>
    <row r="686" spans="1:48" ht="12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</row>
    <row r="687" spans="1:48" ht="12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</row>
    <row r="688" spans="1:48" ht="12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</row>
    <row r="689" spans="1:48" ht="12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</row>
    <row r="690" spans="1:48" ht="12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</row>
    <row r="691" spans="1:48" ht="12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</row>
    <row r="692" spans="1:48" ht="12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</row>
    <row r="693" spans="1:48" ht="12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</row>
    <row r="694" spans="1:48" ht="12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</row>
    <row r="695" spans="1:48" ht="12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</row>
    <row r="696" spans="1:48" ht="12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</row>
    <row r="697" spans="1:48" ht="12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</row>
    <row r="698" spans="1:48" ht="12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</row>
    <row r="699" spans="1:48" ht="12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</row>
    <row r="700" spans="1:48" ht="12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</row>
    <row r="701" spans="1:48" ht="12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</row>
    <row r="702" spans="1:48" ht="12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</row>
    <row r="703" spans="1:48" ht="12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</row>
    <row r="704" spans="1:48" ht="12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</row>
    <row r="705" spans="1:48" ht="12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</row>
    <row r="706" spans="1:48" ht="12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</row>
    <row r="707" spans="1:48" ht="12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</row>
    <row r="708" spans="1:48" ht="12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</row>
    <row r="709" spans="1:48" ht="12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</row>
    <row r="710" spans="1:48" ht="12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</row>
    <row r="711" spans="1:48" ht="12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</row>
    <row r="712" spans="1:48" ht="12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</row>
    <row r="713" spans="1:48" ht="12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</row>
    <row r="714" spans="1:48" ht="12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</row>
    <row r="715" spans="1:48" ht="12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</row>
    <row r="716" spans="1:48" ht="12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</row>
    <row r="717" spans="1:48" ht="12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</row>
    <row r="718" spans="1:48" ht="12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</row>
    <row r="719" spans="1:48" ht="12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</row>
    <row r="720" spans="1:48" ht="12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</row>
    <row r="721" spans="1:48" ht="12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</row>
    <row r="722" spans="1:48" ht="12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</row>
    <row r="723" spans="1:48" ht="12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</row>
    <row r="724" spans="1:48" ht="12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</row>
    <row r="725" spans="1:48" ht="12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</row>
    <row r="726" spans="1:48" ht="12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</row>
    <row r="727" spans="1:48" ht="12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</row>
    <row r="728" spans="1:48" ht="12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</row>
    <row r="729" spans="1:48" ht="12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</row>
    <row r="730" spans="1:48" ht="12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</row>
    <row r="731" spans="1:48" ht="12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</row>
    <row r="732" spans="1:48" ht="12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</row>
    <row r="733" spans="1:48" ht="12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</row>
    <row r="734" spans="1:48" ht="12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</row>
    <row r="735" spans="1:48" ht="12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</row>
    <row r="736" spans="1:48" ht="12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</row>
    <row r="737" spans="1:48" ht="12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</row>
    <row r="738" spans="1:48" ht="12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</row>
    <row r="739" spans="1:48" ht="12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</row>
    <row r="740" spans="1:48" ht="12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</row>
    <row r="741" spans="1:48" ht="12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</row>
    <row r="742" spans="1:48" ht="12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</row>
    <row r="743" spans="1:48" ht="12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</row>
    <row r="744" spans="1:48" ht="12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</row>
    <row r="745" spans="1:48" ht="12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</row>
    <row r="746" spans="1:48" ht="12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</row>
    <row r="747" spans="1:48" ht="12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</row>
    <row r="748" spans="1:48" ht="12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</row>
    <row r="749" spans="1:48" ht="12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</row>
    <row r="750" spans="1:48" ht="12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</row>
    <row r="751" spans="1:48" ht="12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</row>
    <row r="752" spans="1:48" ht="12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</row>
    <row r="753" spans="1:48" ht="12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</row>
    <row r="754" spans="1:48" ht="12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</row>
    <row r="755" spans="1:48" ht="12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</row>
    <row r="756" spans="1:48" ht="12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</row>
    <row r="757" spans="1:48" ht="12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</row>
    <row r="758" spans="1:48" ht="12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</row>
    <row r="759" spans="1:48" ht="12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</row>
    <row r="760" spans="1:48" ht="12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</row>
    <row r="761" spans="1:48" ht="12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</row>
    <row r="762" spans="1:48" ht="12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</row>
    <row r="763" spans="1:48" ht="12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</row>
    <row r="764" spans="1:48" ht="12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</row>
    <row r="765" spans="1:48" ht="12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</row>
    <row r="766" spans="1:48" ht="12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</row>
    <row r="767" spans="1:48" ht="12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</row>
    <row r="768" spans="1:48" ht="12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</row>
    <row r="769" spans="1:48" ht="12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</row>
    <row r="770" spans="1:48" ht="12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</row>
    <row r="771" spans="1:48" ht="12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</row>
    <row r="772" spans="1:48" ht="12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</row>
    <row r="773" spans="1:48" ht="12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</row>
    <row r="774" spans="1:48" ht="12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</row>
    <row r="775" spans="1:48" ht="12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</row>
    <row r="776" spans="1:48" ht="12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</row>
    <row r="777" spans="1:48" ht="12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</row>
    <row r="778" spans="1:48" ht="12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</row>
    <row r="779" spans="1:48" ht="12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</row>
    <row r="780" spans="1:48" ht="12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</row>
    <row r="781" spans="1:48" ht="12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</row>
    <row r="782" spans="1:48" ht="12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</row>
    <row r="783" spans="1:48" ht="12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</row>
    <row r="784" spans="1:48" ht="12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</row>
    <row r="785" spans="1:48" ht="12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</row>
    <row r="786" spans="1:48" ht="12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</row>
    <row r="787" spans="1:48" ht="12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</row>
    <row r="788" spans="1:48" ht="12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</row>
    <row r="789" spans="1:48" ht="12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</row>
    <row r="790" spans="1:48" ht="12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</row>
    <row r="791" spans="1:48" ht="12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</row>
    <row r="792" spans="1:48" ht="12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</row>
    <row r="793" spans="1:48" ht="12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</row>
    <row r="794" spans="1:48" ht="12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</row>
    <row r="795" spans="1:48" ht="12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</row>
    <row r="796" spans="1:48" ht="12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</row>
    <row r="797" spans="1:48" ht="12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</row>
    <row r="798" spans="1:48" ht="12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</row>
    <row r="799" spans="1:48" ht="12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</row>
    <row r="800" spans="1:48" ht="12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</row>
    <row r="801" spans="1:48" ht="12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</row>
    <row r="802" spans="1:48" ht="12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</row>
    <row r="803" spans="1:48" ht="12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</row>
    <row r="804" spans="1:48" ht="12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</row>
    <row r="805" spans="1:48" ht="12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</row>
    <row r="806" spans="1:48" ht="12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</row>
    <row r="807" spans="1:48" ht="12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</row>
    <row r="808" spans="1:48" ht="12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</row>
    <row r="809" spans="1:48" ht="12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</row>
    <row r="810" spans="1:48" ht="12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</row>
    <row r="811" spans="1:48" ht="12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</row>
    <row r="812" spans="1:48" ht="12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</row>
    <row r="813" spans="1:48" ht="12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</row>
    <row r="814" spans="1:48" ht="12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</row>
    <row r="815" spans="1:48" ht="12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</row>
    <row r="816" spans="1:48" ht="12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</row>
    <row r="817" spans="1:48" ht="12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</row>
    <row r="818" spans="1:48" ht="12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</row>
    <row r="819" spans="1:48" ht="12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</row>
    <row r="820" spans="1:48" ht="12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</row>
    <row r="821" spans="1:48" ht="12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</row>
    <row r="822" spans="1:48" ht="12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</row>
    <row r="823" spans="1:48" ht="12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</row>
    <row r="824" spans="1:48" ht="12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</row>
    <row r="825" spans="1:48" ht="12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</row>
    <row r="826" spans="1:48" ht="12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</row>
    <row r="827" spans="1:48" ht="12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</row>
    <row r="828" spans="1:48" ht="12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</row>
    <row r="829" spans="1:48" ht="12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</row>
    <row r="830" spans="1:48" ht="12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</row>
    <row r="831" spans="1:48" ht="12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</row>
    <row r="832" spans="1:48" ht="12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</row>
    <row r="833" spans="1:48" ht="12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</row>
    <row r="834" spans="1:48" ht="12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</row>
    <row r="835" spans="1:48" ht="12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</row>
    <row r="836" spans="1:48" ht="12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</row>
    <row r="837" spans="1:48" ht="12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</row>
    <row r="838" spans="1:48" ht="12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</row>
    <row r="839" spans="1:48" ht="12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</row>
    <row r="840" spans="1:48" ht="12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</row>
    <row r="841" spans="1:48" ht="12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</row>
    <row r="842" spans="1:48" ht="12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</row>
    <row r="843" spans="1:48" ht="12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</row>
    <row r="844" spans="1:48" ht="12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</row>
    <row r="845" spans="1:48" ht="12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</row>
    <row r="846" spans="1:48" ht="12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</row>
    <row r="847" spans="1:48" ht="12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</row>
    <row r="848" spans="1:48" ht="12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</row>
    <row r="849" spans="1:48" ht="12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</row>
    <row r="850" spans="1:48" ht="12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</row>
    <row r="851" spans="1:48" ht="12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</row>
    <row r="852" spans="1:48" ht="12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</row>
    <row r="853" spans="1:48" ht="12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</row>
    <row r="854" spans="1:48" ht="12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</row>
    <row r="855" spans="1:48" ht="12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</row>
    <row r="856" spans="1:48" ht="12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</row>
    <row r="857" spans="1:48" ht="12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</row>
    <row r="858" spans="1:48" ht="12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</row>
    <row r="859" spans="1:48" ht="12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</row>
    <row r="860" spans="1:48" ht="12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</row>
    <row r="861" spans="1:48" ht="12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</row>
    <row r="862" spans="1:48" ht="12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</row>
    <row r="863" spans="1:48" ht="12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</row>
    <row r="864" spans="1:48" ht="12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</row>
    <row r="865" spans="1:48" ht="12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</row>
    <row r="866" spans="1:48" ht="12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</row>
    <row r="867" spans="1:48" ht="12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</row>
    <row r="868" spans="1:48" ht="12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</row>
    <row r="869" spans="1:48" ht="12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</row>
    <row r="870" spans="1:48" ht="12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</row>
    <row r="871" spans="1:48" ht="12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</row>
    <row r="872" spans="1:48" ht="12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</row>
    <row r="873" spans="1:48" ht="12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</row>
    <row r="874" spans="1:48" ht="12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</row>
    <row r="875" spans="1:48" ht="12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</row>
    <row r="876" spans="1:48" ht="12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</row>
    <row r="877" spans="1:48" ht="12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</row>
    <row r="878" spans="1:48" ht="12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</row>
    <row r="879" spans="1:48" ht="12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</row>
    <row r="880" spans="1:48" ht="12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</row>
    <row r="881" spans="1:48" ht="12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</row>
    <row r="882" spans="1:48" ht="12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</row>
    <row r="883" spans="1:48" ht="12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</row>
    <row r="884" spans="1:48" ht="12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</row>
    <row r="885" spans="1:48" ht="12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</row>
    <row r="886" spans="1:48" ht="12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</row>
    <row r="887" spans="1:48" ht="12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</row>
    <row r="888" spans="1:48" ht="12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</row>
    <row r="889" spans="1:48" ht="12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</row>
    <row r="890" spans="1:48" ht="12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</row>
    <row r="891" spans="1:48" ht="12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</row>
    <row r="892" spans="1:48" ht="12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</row>
    <row r="893" spans="1:48" ht="12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</row>
    <row r="894" spans="1:48" ht="12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</row>
    <row r="895" spans="1:48" ht="12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</row>
    <row r="896" spans="1:48" ht="12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</row>
    <row r="897" spans="1:48" ht="12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</row>
    <row r="898" spans="1:48" ht="12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</row>
    <row r="899" spans="1:48" ht="12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</row>
    <row r="900" spans="1:48" ht="12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</row>
    <row r="901" spans="1:48" ht="12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</row>
    <row r="902" spans="1:48" ht="12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</row>
    <row r="903" spans="1:48" ht="12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</row>
    <row r="904" spans="1:48" ht="12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</row>
    <row r="905" spans="1:48" ht="12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</row>
    <row r="906" spans="1:48" ht="12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</row>
    <row r="907" spans="1:48" ht="12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</row>
    <row r="908" spans="1:48" ht="12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</row>
    <row r="909" spans="1:48" ht="12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</row>
    <row r="910" spans="1:48" ht="12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</row>
    <row r="911" spans="1:48" ht="12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</row>
    <row r="912" spans="1:48" ht="12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</row>
    <row r="913" spans="1:48" ht="12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</row>
    <row r="914" spans="1:48" ht="12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</row>
    <row r="915" spans="1:48" ht="12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</row>
    <row r="916" spans="1:48" ht="12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</row>
    <row r="917" spans="1:48" ht="12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</row>
    <row r="918" spans="1:48" ht="12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</row>
    <row r="919" spans="1:48" ht="12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</row>
    <row r="920" spans="1:48" ht="12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</row>
    <row r="921" spans="1:48" ht="12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</row>
    <row r="922" spans="1:48" ht="12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</row>
    <row r="923" spans="1:48" ht="12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</row>
    <row r="924" spans="1:48" ht="12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</row>
    <row r="925" spans="1:48" ht="12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</row>
    <row r="926" spans="1:48" ht="12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</row>
    <row r="927" spans="1:48" ht="12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</row>
    <row r="928" spans="1:48" ht="12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</row>
    <row r="929" spans="1:48" ht="12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</row>
    <row r="930" spans="1:48" ht="12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</row>
    <row r="931" spans="1:48" ht="12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</row>
    <row r="932" spans="1:48" ht="12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</row>
    <row r="933" spans="1:48" ht="12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</row>
    <row r="934" spans="1:48" ht="12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</row>
    <row r="935" spans="1:48" ht="12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</row>
    <row r="936" spans="1:48" ht="12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</row>
    <row r="937" spans="1:48" ht="12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</row>
    <row r="938" spans="1:48" ht="12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</row>
    <row r="939" spans="1:48" ht="12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</row>
    <row r="940" spans="1:48" ht="12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</row>
    <row r="941" spans="1:48" ht="12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</row>
    <row r="942" spans="1:48" ht="12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</row>
    <row r="943" spans="1:48" ht="12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</row>
    <row r="944" spans="1:48" ht="12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</row>
    <row r="945" spans="1:48" ht="12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</row>
    <row r="946" spans="1:48" ht="12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</row>
    <row r="947" spans="1:48" ht="12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</row>
    <row r="948" spans="1:48" ht="12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</row>
    <row r="949" spans="1:48" ht="12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</row>
    <row r="950" spans="1:48" ht="12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</row>
    <row r="951" spans="1:48" ht="12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</row>
    <row r="952" spans="1:48" ht="12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</row>
    <row r="953" spans="1:48" ht="12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</row>
    <row r="954" spans="1:48" ht="12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</row>
    <row r="955" spans="1:48" ht="12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</row>
    <row r="956" spans="1:48" ht="12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</row>
    <row r="957" spans="1:48" ht="12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</row>
    <row r="958" spans="1:48" ht="12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</row>
    <row r="959" spans="1:48" ht="12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</row>
    <row r="960" spans="1:48" ht="12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</row>
    <row r="961" spans="1:48" ht="12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</row>
    <row r="962" spans="1:48" ht="12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</row>
    <row r="963" spans="1:48" ht="12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</row>
    <row r="964" spans="1:48" ht="12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</row>
    <row r="965" spans="1:48" ht="12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</row>
    <row r="966" spans="1:48" ht="12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</row>
    <row r="967" spans="1:48" ht="12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</row>
    <row r="968" spans="1:48" ht="12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</row>
    <row r="969" spans="1:48" ht="12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</row>
    <row r="970" spans="1:48" ht="12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</row>
    <row r="971" spans="1:48" ht="12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</row>
    <row r="972" spans="1:48" ht="12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</row>
    <row r="973" spans="1:48" ht="12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</row>
    <row r="974" spans="1:48" ht="12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</row>
    <row r="975" spans="1:48" ht="12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</row>
    <row r="976" spans="1:48" ht="12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</row>
    <row r="977" spans="1:48" ht="12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</row>
    <row r="978" spans="1:48" ht="12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</row>
    <row r="979" spans="1:48" ht="12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</row>
    <row r="980" spans="1:48" ht="12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</row>
    <row r="981" spans="1:48" ht="12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</row>
    <row r="982" spans="1:48" ht="12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</row>
    <row r="983" spans="1:48" ht="12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</row>
    <row r="984" spans="1:48" ht="12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</row>
    <row r="985" spans="1:48" ht="12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</row>
    <row r="986" spans="1:48" ht="12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</row>
    <row r="987" spans="1:48" ht="12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</row>
    <row r="988" spans="1:48" ht="12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</row>
    <row r="989" spans="1:48" ht="12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</row>
    <row r="990" spans="1:48" ht="12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</row>
    <row r="991" spans="1:48" ht="12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</row>
    <row r="992" spans="1:48" ht="12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</row>
    <row r="993" spans="1:48" ht="12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</row>
    <row r="994" spans="1:48" ht="12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</row>
    <row r="995" spans="1:48" ht="12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</row>
    <row r="996" spans="1:48" ht="12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</row>
    <row r="997" spans="1:48" ht="12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</row>
    <row r="998" spans="1:48" ht="12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</row>
    <row r="999" spans="1:48" ht="12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</row>
    <row r="1000" spans="1:48" ht="12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</row>
  </sheetData>
  <mergeCells count="341">
    <mergeCell ref="AQ430:AQ432"/>
    <mergeCell ref="AR430:AR432"/>
    <mergeCell ref="AS430:AS432"/>
    <mergeCell ref="A431:C432"/>
    <mergeCell ref="E483:H483"/>
    <mergeCell ref="I483:L483"/>
    <mergeCell ref="M483:P483"/>
    <mergeCell ref="Q483:T483"/>
    <mergeCell ref="U483:W483"/>
    <mergeCell ref="X483:AA483"/>
    <mergeCell ref="AB483:AD483"/>
    <mergeCell ref="AE483:AI483"/>
    <mergeCell ref="AJ483:AL483"/>
    <mergeCell ref="AM483:AP483"/>
    <mergeCell ref="M431:P431"/>
    <mergeCell ref="Q431:T431"/>
    <mergeCell ref="E482:AP482"/>
    <mergeCell ref="AQ482:AQ484"/>
    <mergeCell ref="AR482:AR484"/>
    <mergeCell ref="AS482:AS484"/>
    <mergeCell ref="A483:C484"/>
    <mergeCell ref="A208:D208"/>
    <mergeCell ref="A209:D209"/>
    <mergeCell ref="A210:C211"/>
    <mergeCell ref="B212:B214"/>
    <mergeCell ref="B215:B217"/>
    <mergeCell ref="B218:B220"/>
    <mergeCell ref="B221:B223"/>
    <mergeCell ref="M379:P379"/>
    <mergeCell ref="Q379:T379"/>
    <mergeCell ref="AS161:AS163"/>
    <mergeCell ref="E162:H162"/>
    <mergeCell ref="AM162:AP162"/>
    <mergeCell ref="E118:H118"/>
    <mergeCell ref="I118:L118"/>
    <mergeCell ref="M118:P118"/>
    <mergeCell ref="Q118:T118"/>
    <mergeCell ref="U118:W118"/>
    <mergeCell ref="X118:AA118"/>
    <mergeCell ref="AJ118:AL118"/>
    <mergeCell ref="AM118:AP118"/>
    <mergeCell ref="AQ117:AQ119"/>
    <mergeCell ref="AR117:AR119"/>
    <mergeCell ref="AS117:AS119"/>
    <mergeCell ref="Q162:T162"/>
    <mergeCell ref="U162:W162"/>
    <mergeCell ref="X162:AA162"/>
    <mergeCell ref="AB162:AD162"/>
    <mergeCell ref="I162:L162"/>
    <mergeCell ref="M162:P162"/>
    <mergeCell ref="AE162:AI162"/>
    <mergeCell ref="AJ162:AL162"/>
    <mergeCell ref="AB118:AD118"/>
    <mergeCell ref="AE118:AI118"/>
    <mergeCell ref="E161:AP161"/>
    <mergeCell ref="AQ161:AQ163"/>
    <mergeCell ref="AR161:AR163"/>
    <mergeCell ref="AM38:AP38"/>
    <mergeCell ref="B27:B29"/>
    <mergeCell ref="B30:B32"/>
    <mergeCell ref="E37:AP37"/>
    <mergeCell ref="AQ37:AQ39"/>
    <mergeCell ref="AR37:AR39"/>
    <mergeCell ref="AS37:AS39"/>
    <mergeCell ref="I38:L38"/>
    <mergeCell ref="M78:P78"/>
    <mergeCell ref="Q78:T78"/>
    <mergeCell ref="U78:W78"/>
    <mergeCell ref="X78:AA78"/>
    <mergeCell ref="AJ78:AL78"/>
    <mergeCell ref="AM78:AP78"/>
    <mergeCell ref="AB38:AD38"/>
    <mergeCell ref="AE38:AI38"/>
    <mergeCell ref="E77:AP77"/>
    <mergeCell ref="AQ77:AQ79"/>
    <mergeCell ref="AR77:AR79"/>
    <mergeCell ref="AS77:AS79"/>
    <mergeCell ref="I78:L78"/>
    <mergeCell ref="AB78:AD78"/>
    <mergeCell ref="AE78:AI78"/>
    <mergeCell ref="E78:H78"/>
    <mergeCell ref="B84:B87"/>
    <mergeCell ref="B88:B91"/>
    <mergeCell ref="B92:B95"/>
    <mergeCell ref="B96:B99"/>
    <mergeCell ref="A117:D117"/>
    <mergeCell ref="M38:P38"/>
    <mergeCell ref="Q38:T38"/>
    <mergeCell ref="AJ38:AL38"/>
    <mergeCell ref="E117:AP117"/>
    <mergeCell ref="U38:W38"/>
    <mergeCell ref="X38:AA38"/>
    <mergeCell ref="B33:B35"/>
    <mergeCell ref="A36:D36"/>
    <mergeCell ref="A37:D37"/>
    <mergeCell ref="A38:B39"/>
    <mergeCell ref="C38:C39"/>
    <mergeCell ref="B4:C4"/>
    <mergeCell ref="A7:B7"/>
    <mergeCell ref="C7:D7"/>
    <mergeCell ref="A9:D9"/>
    <mergeCell ref="C10:C11"/>
    <mergeCell ref="E10:H10"/>
    <mergeCell ref="A12:A35"/>
    <mergeCell ref="E38:H38"/>
    <mergeCell ref="AP4:AQ4"/>
    <mergeCell ref="AP5:AQ5"/>
    <mergeCell ref="AQ9:AQ11"/>
    <mergeCell ref="AR9:AR11"/>
    <mergeCell ref="AS9:AS11"/>
    <mergeCell ref="G3:W3"/>
    <mergeCell ref="X3:AB3"/>
    <mergeCell ref="AC3:AM5"/>
    <mergeCell ref="AN3:AO5"/>
    <mergeCell ref="X4:AB5"/>
    <mergeCell ref="G5:W7"/>
    <mergeCell ref="X6:AB6"/>
    <mergeCell ref="E9:AP9"/>
    <mergeCell ref="AJ10:AL10"/>
    <mergeCell ref="AM10:AP10"/>
    <mergeCell ref="I10:L10"/>
    <mergeCell ref="M10:P10"/>
    <mergeCell ref="Q10:T10"/>
    <mergeCell ref="U10:W10"/>
    <mergeCell ref="X10:AA10"/>
    <mergeCell ref="AB10:AD10"/>
    <mergeCell ref="AE10:AI10"/>
    <mergeCell ref="AJ311:AL311"/>
    <mergeCell ref="AM311:AP311"/>
    <mergeCell ref="E379:H379"/>
    <mergeCell ref="I379:L379"/>
    <mergeCell ref="E431:H431"/>
    <mergeCell ref="I431:L431"/>
    <mergeCell ref="U431:W431"/>
    <mergeCell ref="X431:AA431"/>
    <mergeCell ref="AB431:AD431"/>
    <mergeCell ref="AE431:AI431"/>
    <mergeCell ref="AJ431:AL431"/>
    <mergeCell ref="AM431:AP431"/>
    <mergeCell ref="E430:AP430"/>
    <mergeCell ref="E310:AP310"/>
    <mergeCell ref="AQ310:AQ312"/>
    <mergeCell ref="AR310:AR312"/>
    <mergeCell ref="AS310:AS312"/>
    <mergeCell ref="A311:C312"/>
    <mergeCell ref="U379:W379"/>
    <mergeCell ref="X379:AA379"/>
    <mergeCell ref="AB379:AD379"/>
    <mergeCell ref="AE379:AI379"/>
    <mergeCell ref="AJ379:AL379"/>
    <mergeCell ref="AM379:AP379"/>
    <mergeCell ref="AB311:AD311"/>
    <mergeCell ref="AE311:AI311"/>
    <mergeCell ref="E378:AP378"/>
    <mergeCell ref="AQ378:AQ380"/>
    <mergeCell ref="AR378:AR380"/>
    <mergeCell ref="AS378:AS380"/>
    <mergeCell ref="A379:C380"/>
    <mergeCell ref="E311:H311"/>
    <mergeCell ref="I311:L311"/>
    <mergeCell ref="M311:P311"/>
    <mergeCell ref="Q311:T311"/>
    <mergeCell ref="U311:W311"/>
    <mergeCell ref="X311:AA311"/>
    <mergeCell ref="B488:B490"/>
    <mergeCell ref="B491:B493"/>
    <mergeCell ref="B494:B496"/>
    <mergeCell ref="B497:B499"/>
    <mergeCell ref="B500:B502"/>
    <mergeCell ref="B503:B50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B460:B462"/>
    <mergeCell ref="B463:B465"/>
    <mergeCell ref="B466:B468"/>
    <mergeCell ref="B469:B471"/>
    <mergeCell ref="B472:B474"/>
    <mergeCell ref="B475:B477"/>
    <mergeCell ref="A482:D482"/>
    <mergeCell ref="B417:B419"/>
    <mergeCell ref="B420:B422"/>
    <mergeCell ref="B423:B425"/>
    <mergeCell ref="B426:B428"/>
    <mergeCell ref="B390:B392"/>
    <mergeCell ref="B433:B435"/>
    <mergeCell ref="A433:A480"/>
    <mergeCell ref="A485:A529"/>
    <mergeCell ref="B357:B360"/>
    <mergeCell ref="B361:B364"/>
    <mergeCell ref="A381:A428"/>
    <mergeCell ref="B381:B383"/>
    <mergeCell ref="B384:B386"/>
    <mergeCell ref="B387:B389"/>
    <mergeCell ref="B478:B480"/>
    <mergeCell ref="B506:B508"/>
    <mergeCell ref="B509:B511"/>
    <mergeCell ref="B512:B514"/>
    <mergeCell ref="B515:B517"/>
    <mergeCell ref="B518:B520"/>
    <mergeCell ref="B521:B523"/>
    <mergeCell ref="B524:B526"/>
    <mergeCell ref="B527:B529"/>
    <mergeCell ref="B485:B487"/>
    <mergeCell ref="A378:D378"/>
    <mergeCell ref="A430:D430"/>
    <mergeCell ref="B120:B123"/>
    <mergeCell ref="B124:B127"/>
    <mergeCell ref="B128:B131"/>
    <mergeCell ref="B132:B135"/>
    <mergeCell ref="B136:B139"/>
    <mergeCell ref="B140:B143"/>
    <mergeCell ref="B144:B147"/>
    <mergeCell ref="B329:B332"/>
    <mergeCell ref="B333:B336"/>
    <mergeCell ref="B337:B340"/>
    <mergeCell ref="B341:B344"/>
    <mergeCell ref="B345:B348"/>
    <mergeCell ref="B349:B352"/>
    <mergeCell ref="B353:B356"/>
    <mergeCell ref="B393:B395"/>
    <mergeCell ref="B396:B398"/>
    <mergeCell ref="B399:B401"/>
    <mergeCell ref="B402:B404"/>
    <mergeCell ref="B405:B407"/>
    <mergeCell ref="B408:B410"/>
    <mergeCell ref="B411:B413"/>
    <mergeCell ref="B414:B416"/>
    <mergeCell ref="A10:B11"/>
    <mergeCell ref="B12:B14"/>
    <mergeCell ref="A40:A75"/>
    <mergeCell ref="B40:B43"/>
    <mergeCell ref="B44:B47"/>
    <mergeCell ref="B48:B51"/>
    <mergeCell ref="A118:B119"/>
    <mergeCell ref="B148:B151"/>
    <mergeCell ref="B152:B155"/>
    <mergeCell ref="B15:B17"/>
    <mergeCell ref="B18:B20"/>
    <mergeCell ref="B21:B23"/>
    <mergeCell ref="B24:B26"/>
    <mergeCell ref="B56:B59"/>
    <mergeCell ref="B60:B63"/>
    <mergeCell ref="B64:B67"/>
    <mergeCell ref="B68:B71"/>
    <mergeCell ref="A77:D77"/>
    <mergeCell ref="B72:B75"/>
    <mergeCell ref="A78:B79"/>
    <mergeCell ref="C78:C79"/>
    <mergeCell ref="C118:C119"/>
    <mergeCell ref="B52:B55"/>
    <mergeCell ref="B80:B83"/>
    <mergeCell ref="B100:B103"/>
    <mergeCell ref="B104:B107"/>
    <mergeCell ref="B108:B111"/>
    <mergeCell ref="B112:B115"/>
    <mergeCell ref="A80:A115"/>
    <mergeCell ref="A120:A159"/>
    <mergeCell ref="A164:A207"/>
    <mergeCell ref="B156:B159"/>
    <mergeCell ref="A161:D161"/>
    <mergeCell ref="A162:C163"/>
    <mergeCell ref="B164:B167"/>
    <mergeCell ref="B168:B171"/>
    <mergeCell ref="B321:B324"/>
    <mergeCell ref="B325:B328"/>
    <mergeCell ref="B293:B296"/>
    <mergeCell ref="B297:B300"/>
    <mergeCell ref="B301:B304"/>
    <mergeCell ref="B305:B308"/>
    <mergeCell ref="A310:D310"/>
    <mergeCell ref="B313:B316"/>
    <mergeCell ref="B317:B320"/>
    <mergeCell ref="A249:A308"/>
    <mergeCell ref="A313:A376"/>
    <mergeCell ref="B365:B368"/>
    <mergeCell ref="B369:B372"/>
    <mergeCell ref="B373:B376"/>
    <mergeCell ref="B285:B288"/>
    <mergeCell ref="B289:B292"/>
    <mergeCell ref="B257:B260"/>
    <mergeCell ref="B261:B264"/>
    <mergeCell ref="B265:B268"/>
    <mergeCell ref="B269:B272"/>
    <mergeCell ref="B273:B276"/>
    <mergeCell ref="B277:B280"/>
    <mergeCell ref="B281:B284"/>
    <mergeCell ref="B249:B252"/>
    <mergeCell ref="B253:B256"/>
    <mergeCell ref="B230:B232"/>
    <mergeCell ref="B233:B235"/>
    <mergeCell ref="B236:B238"/>
    <mergeCell ref="B239:B241"/>
    <mergeCell ref="B242:B244"/>
    <mergeCell ref="A246:D246"/>
    <mergeCell ref="A247:C248"/>
    <mergeCell ref="A212:A244"/>
    <mergeCell ref="B224:B226"/>
    <mergeCell ref="B227:B229"/>
    <mergeCell ref="AS246:AS248"/>
    <mergeCell ref="E247:H247"/>
    <mergeCell ref="AM247:AP247"/>
    <mergeCell ref="B172:B175"/>
    <mergeCell ref="B176:B179"/>
    <mergeCell ref="B180:B183"/>
    <mergeCell ref="B184:B187"/>
    <mergeCell ref="B188:B191"/>
    <mergeCell ref="B192:B195"/>
    <mergeCell ref="B196:B199"/>
    <mergeCell ref="I210:L210"/>
    <mergeCell ref="M210:P210"/>
    <mergeCell ref="Q210:T210"/>
    <mergeCell ref="U210:W210"/>
    <mergeCell ref="X210:AA210"/>
    <mergeCell ref="AB210:AD210"/>
    <mergeCell ref="B200:B203"/>
    <mergeCell ref="B204:B207"/>
    <mergeCell ref="E209:AP209"/>
    <mergeCell ref="AQ209:AQ211"/>
    <mergeCell ref="AR209:AR211"/>
    <mergeCell ref="AS209:AS211"/>
    <mergeCell ref="E210:H210"/>
    <mergeCell ref="AM210:AP210"/>
    <mergeCell ref="I247:L247"/>
    <mergeCell ref="M247:P247"/>
    <mergeCell ref="AE247:AI247"/>
    <mergeCell ref="AJ247:AL247"/>
    <mergeCell ref="AE210:AI210"/>
    <mergeCell ref="AJ210:AL210"/>
    <mergeCell ref="E246:AP246"/>
    <mergeCell ref="AQ246:AQ248"/>
    <mergeCell ref="AR246:AR248"/>
    <mergeCell ref="Q247:T247"/>
    <mergeCell ref="U247:W247"/>
    <mergeCell ref="X247:AA247"/>
    <mergeCell ref="AB247:AD247"/>
  </mergeCells>
  <pageMargins left="0.25" right="0.25" top="0.51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Пояснительная записка</vt:lpstr>
      <vt:lpstr>График оценочных процедур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Евгений</cp:lastModifiedBy>
  <dcterms:created xsi:type="dcterms:W3CDTF">2024-09-28T08:38:22Z</dcterms:created>
  <dcterms:modified xsi:type="dcterms:W3CDTF">2025-09-15T04:41:07Z</dcterms:modified>
</cp:coreProperties>
</file>